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mp\OneDrive\Desktop\"/>
    </mc:Choice>
  </mc:AlternateContent>
  <xr:revisionPtr revIDLastSave="0" documentId="8_{366061FE-F0A7-43FC-9F3D-A1FF9806223B}" xr6:coauthVersionLast="46" xr6:coauthVersionMax="46" xr10:uidLastSave="{00000000-0000-0000-0000-000000000000}"/>
  <bookViews>
    <workbookView xWindow="-120" yWindow="-120" windowWidth="20730" windowHeight="11160" activeTab="2" xr2:uid="{224280EC-FD58-4FA4-840C-D02F463B1C09}"/>
  </bookViews>
  <sheets>
    <sheet name="Annual Budget" sheetId="1" r:id="rId1"/>
    <sheet name="Cashflow Projection" sheetId="2" r:id="rId2"/>
    <sheet name="Budget Monthly Reporting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" l="1"/>
  <c r="O7" i="3"/>
  <c r="O8" i="3"/>
  <c r="O9" i="3"/>
  <c r="C14" i="3"/>
  <c r="C44" i="3" s="1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18" i="3"/>
  <c r="Q43" i="3"/>
  <c r="R43" i="3"/>
  <c r="S43" i="3"/>
  <c r="T43" i="3"/>
  <c r="U43" i="3"/>
  <c r="W43" i="3"/>
  <c r="X43" i="3"/>
  <c r="Y43" i="3"/>
  <c r="Z43" i="3"/>
  <c r="AA43" i="3"/>
  <c r="AB43" i="3"/>
  <c r="V43" i="3"/>
  <c r="S14" i="3"/>
  <c r="Q14" i="3"/>
  <c r="O19" i="3"/>
  <c r="O20" i="3"/>
  <c r="O21" i="3"/>
  <c r="AD21" i="3" s="1"/>
  <c r="O22" i="3"/>
  <c r="AD22" i="3" s="1"/>
  <c r="O23" i="3"/>
  <c r="AD23" i="3" s="1"/>
  <c r="O24" i="3"/>
  <c r="O25" i="3"/>
  <c r="AD25" i="3" s="1"/>
  <c r="O26" i="3"/>
  <c r="O27" i="3"/>
  <c r="O28" i="3"/>
  <c r="O29" i="3"/>
  <c r="AD29" i="3" s="1"/>
  <c r="O30" i="3"/>
  <c r="AD30" i="3" s="1"/>
  <c r="O31" i="3"/>
  <c r="AD31" i="3" s="1"/>
  <c r="O32" i="3"/>
  <c r="O33" i="3"/>
  <c r="AD33" i="3" s="1"/>
  <c r="O34" i="3"/>
  <c r="O35" i="3"/>
  <c r="O36" i="3"/>
  <c r="O37" i="3"/>
  <c r="AD37" i="3" s="1"/>
  <c r="O38" i="3"/>
  <c r="AD38" i="3" s="1"/>
  <c r="O39" i="3"/>
  <c r="AD39" i="3" s="1"/>
  <c r="O40" i="3"/>
  <c r="O41" i="3"/>
  <c r="AD41" i="3" s="1"/>
  <c r="O18" i="3"/>
  <c r="C43" i="3"/>
  <c r="D43" i="3"/>
  <c r="E43" i="3"/>
  <c r="F43" i="3"/>
  <c r="G43" i="3"/>
  <c r="H43" i="3"/>
  <c r="I43" i="3"/>
  <c r="J43" i="3"/>
  <c r="K43" i="3"/>
  <c r="L43" i="3"/>
  <c r="N43" i="3"/>
  <c r="M43" i="3"/>
  <c r="AC5" i="3"/>
  <c r="AC10" i="3"/>
  <c r="AC11" i="3"/>
  <c r="AC12" i="3"/>
  <c r="AC4" i="3"/>
  <c r="O5" i="3"/>
  <c r="O10" i="3"/>
  <c r="O11" i="3"/>
  <c r="AD11" i="3" s="1"/>
  <c r="O12" i="3"/>
  <c r="AD4" i="3"/>
  <c r="AB14" i="3"/>
  <c r="AB44" i="3" s="1"/>
  <c r="AA14" i="3"/>
  <c r="AA44" i="3" s="1"/>
  <c r="Z14" i="3"/>
  <c r="Y14" i="3"/>
  <c r="Y44" i="3" s="1"/>
  <c r="X14" i="3"/>
  <c r="W14" i="3"/>
  <c r="V14" i="3"/>
  <c r="U14" i="3"/>
  <c r="U44" i="3" s="1"/>
  <c r="T14" i="3"/>
  <c r="T44" i="3" s="1"/>
  <c r="R14" i="3"/>
  <c r="R44" i="3" s="1"/>
  <c r="N14" i="3"/>
  <c r="M14" i="3"/>
  <c r="L14" i="3"/>
  <c r="K14" i="3"/>
  <c r="K44" i="3" s="1"/>
  <c r="J14" i="3"/>
  <c r="I14" i="3"/>
  <c r="H14" i="3"/>
  <c r="G14" i="3"/>
  <c r="F14" i="3"/>
  <c r="E14" i="3"/>
  <c r="D14" i="3"/>
  <c r="D44" i="3" s="1"/>
  <c r="O12" i="2"/>
  <c r="O1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43" i="2" s="1"/>
  <c r="O19" i="2"/>
  <c r="B16" i="2"/>
  <c r="B51" i="2" s="1"/>
  <c r="C16" i="2" s="1"/>
  <c r="C51" i="2" s="1"/>
  <c r="D16" i="2" s="1"/>
  <c r="D51" i="2" s="1"/>
  <c r="E16" i="2" s="1"/>
  <c r="E51" i="2" s="1"/>
  <c r="F16" i="2" s="1"/>
  <c r="F51" i="2" s="1"/>
  <c r="G16" i="2" s="1"/>
  <c r="G51" i="2" s="1"/>
  <c r="H16" i="2" s="1"/>
  <c r="H51" i="2" s="1"/>
  <c r="I16" i="2" s="1"/>
  <c r="I51" i="2" s="1"/>
  <c r="J16" i="2" s="1"/>
  <c r="J51" i="2" s="1"/>
  <c r="K16" i="2" s="1"/>
  <c r="K51" i="2" s="1"/>
  <c r="L16" i="2" s="1"/>
  <c r="L51" i="2" s="1"/>
  <c r="M16" i="2" s="1"/>
  <c r="M51" i="2" s="1"/>
  <c r="N16" i="2" s="1"/>
  <c r="N51" i="2" s="1"/>
  <c r="O14" i="2"/>
  <c r="O11" i="2"/>
  <c r="O10" i="2"/>
  <c r="O9" i="2"/>
  <c r="O8" i="2"/>
  <c r="O15" i="2" s="1"/>
  <c r="O7" i="2"/>
  <c r="D20" i="1"/>
  <c r="D6" i="1"/>
  <c r="D7" i="1"/>
  <c r="C14" i="1"/>
  <c r="B14" i="1"/>
  <c r="C42" i="1"/>
  <c r="B42" i="1"/>
  <c r="D40" i="1"/>
  <c r="D21" i="1"/>
  <c r="D42" i="1" s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9" i="1"/>
  <c r="D18" i="1"/>
  <c r="AD40" i="3" l="1"/>
  <c r="AD32" i="3"/>
  <c r="AD24" i="3"/>
  <c r="W44" i="3"/>
  <c r="X44" i="3"/>
  <c r="AD10" i="3"/>
  <c r="AD36" i="3"/>
  <c r="AD28" i="3"/>
  <c r="AD20" i="3"/>
  <c r="N44" i="3"/>
  <c r="Z44" i="3"/>
  <c r="L44" i="3"/>
  <c r="AD35" i="3"/>
  <c r="AD27" i="3"/>
  <c r="AD19" i="3"/>
  <c r="J44" i="3"/>
  <c r="V44" i="3"/>
  <c r="AD12" i="3"/>
  <c r="AD34" i="3"/>
  <c r="AD26" i="3"/>
  <c r="Q44" i="3"/>
  <c r="S44" i="3"/>
  <c r="AC43" i="3"/>
  <c r="AC14" i="3"/>
  <c r="O43" i="3"/>
  <c r="AD18" i="3"/>
  <c r="E44" i="3"/>
  <c r="I44" i="3"/>
  <c r="H44" i="3"/>
  <c r="G44" i="3"/>
  <c r="M44" i="3"/>
  <c r="F44" i="3"/>
  <c r="AD5" i="3"/>
  <c r="O14" i="3"/>
  <c r="B44" i="1"/>
  <c r="C44" i="1"/>
  <c r="AD14" i="3" l="1"/>
  <c r="AC44" i="3"/>
  <c r="O44" i="3"/>
  <c r="AD43" i="3"/>
  <c r="D9" i="1"/>
  <c r="D10" i="1"/>
  <c r="D11" i="1"/>
  <c r="D12" i="1"/>
  <c r="D8" i="1"/>
  <c r="D5" i="1"/>
  <c r="A2" i="1"/>
  <c r="B2" i="1"/>
  <c r="C2" i="1"/>
  <c r="D2" i="1"/>
  <c r="E2" i="1"/>
  <c r="AD44" i="3" l="1"/>
  <c r="D14" i="1"/>
  <c r="D44" i="1" s="1"/>
</calcChain>
</file>

<file path=xl/sharedStrings.xml><?xml version="1.0" encoding="utf-8"?>
<sst xmlns="http://schemas.openxmlformats.org/spreadsheetml/2006/main" count="210" uniqueCount="75">
  <si>
    <t>CLUB NAME 202X ANNUAL BUDGET</t>
  </si>
  <si>
    <t xml:space="preserve">Income </t>
  </si>
  <si>
    <t xml:space="preserve">Merchandise </t>
  </si>
  <si>
    <t>Grants</t>
  </si>
  <si>
    <t>Membership</t>
  </si>
  <si>
    <t xml:space="preserve">Interest </t>
  </si>
  <si>
    <t xml:space="preserve">Fundraising Activity 1 </t>
  </si>
  <si>
    <t>Fundraising Activity 2</t>
  </si>
  <si>
    <t>Fundraising Activity 3</t>
  </si>
  <si>
    <t xml:space="preserve">Expenses </t>
  </si>
  <si>
    <t xml:space="preserve">Affiliation </t>
  </si>
  <si>
    <t>Insurance</t>
  </si>
  <si>
    <t>Facility Hire</t>
  </si>
  <si>
    <t>Honariums</t>
  </si>
  <si>
    <t xml:space="preserve">Merchadise </t>
  </si>
  <si>
    <t xml:space="preserve">Fundrainsing </t>
  </si>
  <si>
    <t>Sponsorship</t>
  </si>
  <si>
    <t>Accounting software</t>
  </si>
  <si>
    <t xml:space="preserve">Auditor </t>
  </si>
  <si>
    <t xml:space="preserve">Printing </t>
  </si>
  <si>
    <t xml:space="preserve">Website hosting </t>
  </si>
  <si>
    <t>Bank charges</t>
  </si>
  <si>
    <t>Interest</t>
  </si>
  <si>
    <t xml:space="preserve">Advertising </t>
  </si>
  <si>
    <t>Trophies/Certificates</t>
  </si>
  <si>
    <t>Presentation event</t>
  </si>
  <si>
    <t xml:space="preserve">First Aid </t>
  </si>
  <si>
    <t xml:space="preserve">Workforce training </t>
  </si>
  <si>
    <t xml:space="preserve">Equipment </t>
  </si>
  <si>
    <t>Tournament entry fees</t>
  </si>
  <si>
    <t xml:space="preserve">Signage </t>
  </si>
  <si>
    <t xml:space="preserve">Stationary </t>
  </si>
  <si>
    <t xml:space="preserve">Total Income </t>
  </si>
  <si>
    <t>Total Expenses</t>
  </si>
  <si>
    <t>Forecast Gain/(Loss)</t>
  </si>
  <si>
    <t xml:space="preserve">Misc </t>
  </si>
  <si>
    <t>Meeting room hire</t>
  </si>
  <si>
    <t>Starting date</t>
  </si>
  <si>
    <t>Beginning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</si>
  <si>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</si>
  <si>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</si>
  <si>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</si>
  <si>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</si>
  <si>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</si>
  <si>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</si>
  <si>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</si>
  <si>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</si>
  <si>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</si>
  <si>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</si>
  <si>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</si>
  <si>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</si>
  <si>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</si>
  <si>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Cash on hand (beginning of month)</t>
  </si>
  <si>
    <t>CASH RECEIPTS</t>
  </si>
  <si>
    <t xml:space="preserve"> </t>
  </si>
  <si>
    <t>TOTAL CASH RECEIPTS</t>
  </si>
  <si>
    <t>Total cash available</t>
  </si>
  <si>
    <t>CASH PAID OUT</t>
  </si>
  <si>
    <t>SUBTOTAL</t>
  </si>
  <si>
    <t>TOTAL CASH PAID OUT</t>
  </si>
  <si>
    <t>Cash on hand (end of month)</t>
  </si>
  <si>
    <t>GST Payable</t>
  </si>
  <si>
    <t xml:space="preserve">Loan repayments </t>
  </si>
  <si>
    <t>TOTAL</t>
  </si>
  <si>
    <t>YTD Variance</t>
  </si>
  <si>
    <t>Account</t>
  </si>
  <si>
    <t>Description / Category</t>
  </si>
  <si>
    <t>Budget</t>
  </si>
  <si>
    <t>Actual</t>
  </si>
  <si>
    <t>Comments</t>
  </si>
  <si>
    <t>REVENUE</t>
  </si>
  <si>
    <t xml:space="preserve">    REVENUE TOTAL</t>
  </si>
  <si>
    <t>EXPENDITURE</t>
  </si>
  <si>
    <t xml:space="preserve">    EXPENDITURE TOTAL</t>
  </si>
  <si>
    <t>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</si>
</sst>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#,##0.00\);_-* &quot;-&quot;_-;_-@_-"/>
    <numFmt numFmtId="165" formatCode="mmm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5" fillId="0" borderId="0" xfId="0" applyFont="1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Border="1"/>
    <xf numFmtId="164" fontId="2" fillId="0" borderId="1" xfId="1" applyNumberFormat="1" applyFont="1" applyBorder="1"/>
    <xf numFmtId="164" fontId="2" fillId="0" borderId="2" xfId="0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wrapText="1"/>
    </xf>
    <xf numFmtId="17" fontId="9" fillId="0" borderId="13" xfId="0" applyNumberFormat="1" applyFont="1" applyBorder="1" applyAlignment="1" applyProtection="1">
      <alignment horizontal="right" wrapText="1"/>
      <protection locked="0"/>
    </xf>
    <xf numFmtId="0" fontId="9" fillId="0" borderId="0" xfId="0" applyFont="1"/>
    <xf numFmtId="0" fontId="0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7" fillId="3" borderId="4" xfId="0" applyFont="1" applyFill="1" applyBorder="1" applyAlignment="1">
      <alignment horizontal="center" wrapText="1"/>
    </xf>
    <xf numFmtId="17" fontId="7" fillId="3" borderId="5" xfId="0" applyNumberFormat="1" applyFont="1" applyFill="1" applyBorder="1" applyAlignment="1">
      <alignment horizontal="center" wrapText="1"/>
    </xf>
    <xf numFmtId="165" fontId="7" fillId="3" borderId="6" xfId="0" applyNumberFormat="1" applyFont="1" applyFill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3" fontId="9" fillId="0" borderId="7" xfId="0" applyNumberFormat="1" applyFont="1" applyBorder="1" applyAlignment="1" applyProtection="1">
      <alignment wrapText="1"/>
      <protection locked="0"/>
    </xf>
    <xf numFmtId="3" fontId="9" fillId="4" borderId="8" xfId="0" applyNumberFormat="1" applyFont="1" applyFill="1" applyBorder="1" applyAlignment="1">
      <alignment wrapText="1"/>
    </xf>
    <xf numFmtId="3" fontId="9" fillId="5" borderId="9" xfId="0" applyNumberFormat="1" applyFont="1" applyFill="1" applyBorder="1" applyAlignment="1">
      <alignment wrapText="1"/>
    </xf>
    <xf numFmtId="0" fontId="10" fillId="0" borderId="15" xfId="0" applyFont="1" applyBorder="1" applyAlignment="1">
      <alignment wrapText="1"/>
    </xf>
    <xf numFmtId="3" fontId="9" fillId="0" borderId="0" xfId="0" applyNumberFormat="1" applyFont="1" applyAlignment="1">
      <alignment wrapText="1"/>
    </xf>
    <xf numFmtId="0" fontId="7" fillId="3" borderId="11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17" fontId="8" fillId="3" borderId="11" xfId="0" applyNumberFormat="1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3" fontId="9" fillId="5" borderId="8" xfId="0" applyNumberFormat="1" applyFont="1" applyFill="1" applyBorder="1" applyAlignment="1">
      <alignment wrapText="1"/>
    </xf>
    <xf numFmtId="3" fontId="9" fillId="0" borderId="5" xfId="0" applyNumberFormat="1" applyFont="1" applyBorder="1" applyAlignment="1" applyProtection="1">
      <alignment wrapText="1"/>
      <protection locked="0"/>
    </xf>
    <xf numFmtId="3" fontId="9" fillId="4" borderId="6" xfId="0" applyNumberFormat="1" applyFont="1" applyFill="1" applyBorder="1" applyAlignment="1">
      <alignment wrapText="1"/>
    </xf>
    <xf numFmtId="3" fontId="9" fillId="0" borderId="13" xfId="0" applyNumberFormat="1" applyFont="1" applyBorder="1" applyAlignment="1" applyProtection="1">
      <alignment wrapText="1"/>
      <protection locked="0"/>
    </xf>
    <xf numFmtId="0" fontId="10" fillId="6" borderId="7" xfId="0" applyFont="1" applyFill="1" applyBorder="1" applyAlignment="1">
      <alignment wrapText="1"/>
    </xf>
    <xf numFmtId="3" fontId="11" fillId="5" borderId="8" xfId="0" applyNumberFormat="1" applyFont="1" applyFill="1" applyBorder="1" applyAlignment="1">
      <alignment wrapText="1"/>
    </xf>
    <xf numFmtId="3" fontId="9" fillId="0" borderId="8" xfId="0" applyNumberFormat="1" applyFont="1" applyBorder="1" applyAlignment="1" applyProtection="1">
      <alignment wrapText="1"/>
      <protection locked="0"/>
    </xf>
    <xf numFmtId="3" fontId="9" fillId="4" borderId="9" xfId="0" applyNumberFormat="1" applyFont="1" applyFill="1" applyBorder="1" applyAlignment="1">
      <alignment wrapText="1"/>
    </xf>
    <xf numFmtId="3" fontId="9" fillId="4" borderId="14" xfId="0" applyNumberFormat="1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3" fontId="9" fillId="0" borderId="15" xfId="0" applyNumberFormat="1" applyFont="1" applyBorder="1" applyAlignment="1">
      <alignment wrapText="1"/>
    </xf>
    <xf numFmtId="3" fontId="9" fillId="0" borderId="16" xfId="0" applyNumberFormat="1" applyFont="1" applyBorder="1" applyAlignment="1">
      <alignment wrapText="1"/>
    </xf>
    <xf numFmtId="3" fontId="9" fillId="0" borderId="3" xfId="0" applyNumberFormat="1" applyFont="1" applyBorder="1" applyAlignment="1" applyProtection="1">
      <alignment wrapText="1"/>
      <protection locked="0"/>
    </xf>
    <xf numFmtId="0" fontId="9" fillId="5" borderId="8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12" fillId="5" borderId="9" xfId="0" applyFont="1" applyFill="1" applyBorder="1" applyAlignment="1">
      <alignment wrapText="1"/>
    </xf>
    <xf numFmtId="17" fontId="7" fillId="3" borderId="9" xfId="0" applyNumberFormat="1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9" fillId="0" borderId="10" xfId="0" applyFont="1" applyBorder="1" applyAlignment="1">
      <alignment wrapText="1"/>
    </xf>
    <xf numFmtId="3" fontId="9" fillId="5" borderId="12" xfId="0" applyNumberFormat="1" applyFont="1" applyFill="1" applyBorder="1" applyAlignment="1">
      <alignment wrapText="1"/>
    </xf>
    <xf numFmtId="3" fontId="9" fillId="0" borderId="12" xfId="0" applyNumberFormat="1" applyFont="1" applyBorder="1" applyAlignment="1">
      <alignment wrapText="1"/>
    </xf>
    <xf numFmtId="3" fontId="9" fillId="4" borderId="12" xfId="0" applyNumberFormat="1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3" fontId="11" fillId="5" borderId="9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10" fillId="6" borderId="6" xfId="0" applyFont="1" applyFill="1" applyBorder="1" applyAlignment="1">
      <alignment wrapText="1"/>
    </xf>
    <xf numFmtId="3" fontId="9" fillId="5" borderId="3" xfId="0" applyNumberFormat="1" applyFont="1" applyFill="1" applyBorder="1" applyAlignment="1">
      <alignment wrapText="1"/>
    </xf>
    <xf numFmtId="3" fontId="9" fillId="0" borderId="17" xfId="0" applyNumberFormat="1" applyFont="1" applyBorder="1" applyAlignment="1" applyProtection="1">
      <alignment wrapText="1"/>
      <protection locked="0"/>
    </xf>
    <xf numFmtId="3" fontId="9" fillId="4" borderId="17" xfId="0" applyNumberFormat="1" applyFont="1" applyFill="1" applyBorder="1" applyAlignment="1">
      <alignment wrapText="1"/>
    </xf>
    <xf numFmtId="0" fontId="13" fillId="7" borderId="0" xfId="0" applyFont="1" applyFill="1"/>
    <xf numFmtId="0" fontId="13" fillId="0" borderId="0" xfId="0" applyFont="1" applyProtection="1">
      <protection locked="0"/>
    </xf>
    <xf numFmtId="0" fontId="13" fillId="0" borderId="0" xfId="0" applyFont="1"/>
    <xf numFmtId="0" fontId="14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7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0" fontId="13" fillId="7" borderId="0" xfId="0" applyFont="1" applyFill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 applyAlignment="1" applyProtection="1">
      <alignment horizontal="right"/>
      <protection locked="0"/>
    </xf>
    <xf numFmtId="0" fontId="15" fillId="7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44" fontId="15" fillId="8" borderId="0" xfId="3" applyFont="1" applyFill="1" applyAlignment="1">
      <alignment horizontal="right"/>
    </xf>
    <xf numFmtId="0" fontId="16" fillId="0" borderId="18" xfId="0" applyFont="1" applyBorder="1" applyAlignment="1">
      <alignment horizontal="left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6" fillId="0" borderId="11" xfId="0" applyFont="1" applyBorder="1"/>
    <xf numFmtId="17" fontId="16" fillId="0" borderId="18" xfId="0" applyNumberFormat="1" applyFont="1" applyBorder="1" applyAlignment="1">
      <alignment horizontal="left"/>
    </xf>
    <xf numFmtId="0" fontId="16" fillId="7" borderId="0" xfId="0" applyFont="1" applyFill="1"/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21" xfId="0" applyFont="1" applyBorder="1"/>
    <xf numFmtId="0" fontId="14" fillId="0" borderId="19" xfId="0" applyFont="1" applyBorder="1" applyAlignment="1">
      <alignment horizontal="left"/>
    </xf>
    <xf numFmtId="0" fontId="14" fillId="0" borderId="20" xfId="0" applyFont="1" applyBorder="1" applyAlignment="1">
      <alignment vertical="top"/>
    </xf>
    <xf numFmtId="40" fontId="14" fillId="0" borderId="20" xfId="0" applyNumberFormat="1" applyFont="1" applyBorder="1" applyAlignment="1">
      <alignment horizontal="right"/>
    </xf>
    <xf numFmtId="40" fontId="14" fillId="0" borderId="20" xfId="0" applyNumberFormat="1" applyFont="1" applyBorder="1" applyAlignment="1" applyProtection="1">
      <alignment horizontal="right"/>
      <protection locked="0"/>
    </xf>
    <xf numFmtId="40" fontId="14" fillId="7" borderId="20" xfId="0" applyNumberFormat="1" applyFont="1" applyFill="1" applyBorder="1" applyAlignment="1">
      <alignment horizontal="right"/>
    </xf>
    <xf numFmtId="40" fontId="14" fillId="0" borderId="0" xfId="0" applyNumberFormat="1" applyFont="1" applyBorder="1" applyAlignment="1">
      <alignment horizontal="right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20" xfId="0" applyFont="1" applyBorder="1"/>
    <xf numFmtId="0" fontId="14" fillId="0" borderId="2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0" fontId="14" fillId="0" borderId="1" xfId="0" applyNumberFormat="1" applyFont="1" applyBorder="1" applyAlignment="1">
      <alignment horizontal="right"/>
    </xf>
    <xf numFmtId="40" fontId="14" fillId="7" borderId="1" xfId="0" applyNumberFormat="1" applyFont="1" applyFill="1" applyBorder="1" applyAlignment="1">
      <alignment horizontal="right"/>
    </xf>
    <xf numFmtId="0" fontId="14" fillId="0" borderId="0" xfId="0" applyFont="1" applyBorder="1" applyProtection="1">
      <protection locked="0"/>
    </xf>
    <xf numFmtId="0" fontId="16" fillId="0" borderId="1" xfId="0" applyFont="1" applyBorder="1"/>
    <xf numFmtId="2" fontId="13" fillId="0" borderId="0" xfId="0" applyNumberFormat="1" applyFont="1"/>
    <xf numFmtId="0" fontId="3" fillId="0" borderId="0" xfId="0" applyFont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2" xfId="2" xr:uid="{3E5B4BAD-3946-49D8-8E65-72FDBC105631}"/>
  </cellStyles>
  <dxfs count="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Calibri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6" formatCode="mmm/yy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lightUp">
          <fgColor indexed="64"/>
          <bgColor indexed="2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mmm/yy"/>
      <fill>
        <patternFill patternType="solid">
          <fgColor indexed="64"/>
          <bgColor theme="0" tint="-4.9989318521683403E-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6" formatCode="mmm/yy"/>
      <fill>
        <patternFill patternType="solid">
          <fgColor indexed="64"/>
          <bgColor theme="1" tint="0.3499862666707357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Calibri"/>
        <family val="2"/>
        <scheme val="minor"/>
      </font>
      <numFmt numFmtId="3" formatCode="#,##0"/>
      <fill>
        <patternFill patternType="lightUp">
          <fgColor indexed="64"/>
          <bgColor indexed="2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lightUp">
          <fgColor indexed="64"/>
          <bgColor indexed="2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</dxf>
    <dxf>
      <font>
        <color rgb="FFC0000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Cash" pivot="0" count="4" xr9:uid="{96FD0E9C-D863-4A5B-89D1-2200C69977BA}">
      <tableStyleElement type="wholeTable" dxfId="126"/>
      <tableStyleElement type="headerRow" dxfId="125"/>
      <tableStyleElement type="totalRow" dxfId="124"/>
      <tableStyleElement type="firstTotalCell" dxfId="1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inta.Houston\Downloads\TEMPLATE-Annual-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chedules"/>
      <sheetName val="Analysis"/>
    </sheetNames>
    <sheetDataSet>
      <sheetData sheetId="0">
        <row r="2">
          <cell r="A2" t="str">
            <v>DESCRIPTION</v>
          </cell>
          <cell r="B2" t="str">
            <v>ACTUAL 20XX</v>
          </cell>
          <cell r="C2" t="str">
            <v>BUDGET 20XX</v>
          </cell>
          <cell r="D2" t="str">
            <v>VARIANCE</v>
          </cell>
          <cell r="E2" t="str">
            <v>COMMENTS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D866B0-0E45-4E93-BFF3-F1F8D3530E6F}" name="CashReceipts" displayName="CashReceipts" ref="A6:O15" totalsRowCount="1" headerRowDxfId="121" dataDxfId="119" totalsRowDxfId="117" headerRowBorderDxfId="120" tableBorderDxfId="118">
  <autoFilter ref="A6:O14" xr:uid="{299E1454-857F-470B-B2BC-32AAE18B7FE7}"/>
  <tableColumns count="15">
    <tableColumn id="1" xr3:uid="{EDEAA27B-5FF2-43F2-B8CF-A06494CE717E}" name="CASH RECEIPTS" totalsRowLabel="TOTAL CASH RECEIPTS" dataDxfId="116" totalsRowDxfId="115"/>
    <tableColumn id="2" xr3:uid="{51AEDD38-4AE0-4B22-B0DE-D19DF73B85E2}" name=" " dataDxfId="114" totalsRowDxfId="113"/>
    <tableColumn id="3" xr3:uid="{D404AC48-3981-4F15-96B7-DFE3D491C0DC}" name="Jan" dataDxfId="112" totalsRowDxfId="111"/>
    <tableColumn id="4" xr3:uid="{9BFC2BB3-A0EF-4CD5-98DA-536D74F490DD}" name="Feb" dataDxfId="110" totalsRowDxfId="109"/>
    <tableColumn id="5" xr3:uid="{D625F6DD-AA35-44EF-B1CE-64EAB0AEBD2E}" name="Mar" dataDxfId="108" totalsRowDxfId="107"/>
    <tableColumn id="6" xr3:uid="{AB3F16D0-61E5-4468-A069-D12D43793F1D}" name="Apr" dataDxfId="106" totalsRowDxfId="105"/>
    <tableColumn id="7" xr3:uid="{45FFA088-1FD9-4EF5-B1FA-B8604EC627E1}" name="May" dataDxfId="104" totalsRowDxfId="103"/>
    <tableColumn id="8" xr3:uid="{4BB14263-A17E-46F5-8274-0FDC911CCFC7}" name="Jun" dataDxfId="102" totalsRowDxfId="101"/>
    <tableColumn id="9" xr3:uid="{84BCB17F-C145-470C-BACE-24705DFD841C}" name="Jul" dataDxfId="100" totalsRowDxfId="99"/>
    <tableColumn id="10" xr3:uid="{122DE058-68BC-4BE2-A2E6-356A4BB9B58B}" name="Aug" dataDxfId="98" totalsRowDxfId="97"/>
    <tableColumn id="11" xr3:uid="{AF8A3435-B9E1-4177-AD0F-15ED7E4AD48C}" name="Sep" dataDxfId="96" totalsRowDxfId="95"/>
    <tableColumn id="12" xr3:uid="{973A3AF1-5802-43FE-B8E7-5BC79EDC3792}" name="Oct" dataDxfId="94" totalsRowDxfId="93"/>
    <tableColumn id="13" xr3:uid="{273B3709-B7D4-4EC2-BC60-28DB5F5EA5D9}" name="Nov" dataDxfId="92" totalsRowDxfId="91"/>
    <tableColumn id="14" xr3:uid="{5343F40C-8B79-4FEE-B895-145B54DED541}" name="Dec" dataDxfId="90" totalsRowDxfId="89"/>
    <tableColumn id="15" xr3:uid="{0A3CA033-C8C7-4CBD-A4AC-72AB37D32331}" name="Total" totalsRowFunction="sum" dataDxfId="88" totalsRowDxfId="87">
      <calculatedColumnFormula>SUM(C7:N7)</calculatedColumnFormula>
    </tableColumn>
  </tableColumns>
  <tableStyleInfo name="Cash" showFirstColumn="0" showLastColumn="0" showRowStripes="0" showColumnStripes="0"/>
  <extLst>
    <ext xmlns:x14="http://schemas.microsoft.com/office/spreadsheetml/2009/9/main" uri="{504A1905-F514-4f6f-8877-14C23A59335A}">
      <x14:table altTextSummary="Enter or modify Cash Receipts items and each month values in this table. Total Cash Receipts and Total Cash Available are auto calculated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72E38A4-5869-4945-9E50-AE7DC1045F17}" name="CashOnHand" displayName="CashOnHand" ref="B3:O4" totalsRowShown="0" headerRowDxfId="86" dataDxfId="84" headerRowBorderDxfId="85" tableBorderDxfId="83">
  <autoFilter ref="B3:O4" xr:uid="{49910312-D95A-401A-82E3-FE12A0FC14E3}"/>
  <tableColumns count="14">
    <tableColumn id="1" xr3:uid="{AB8ABB05-F7A1-434B-863D-C591D2918545}" name="Beginning" dataDxfId="82"/>
    <tableColumn id="2" xr3:uid="{5B8AB862-DC0A-4FF5-8FD4-E48393273BA4}" name="Jan" dataDxfId="81"/>
    <tableColumn id="3" xr3:uid="{A26B0842-7403-4049-807A-5A38312B2C7B}" name="Feb" dataDxfId="80"/>
    <tableColumn id="4" xr3:uid="{560B9776-645C-4908-8A3C-E9517248A448}" name="Mar" dataDxfId="79"/>
    <tableColumn id="5" xr3:uid="{285D11DF-B79A-43E0-9D97-8EC0EC6AA062}" name="Apr" dataDxfId="78"/>
    <tableColumn id="6" xr3:uid="{A36163A0-E8AB-4C1B-8217-A441F2C782F9}" name="May" dataDxfId="77"/>
    <tableColumn id="7" xr3:uid="{2EB0379E-6CCC-48B6-B25E-AA561003FB1B}" name="Jun" dataDxfId="76"/>
    <tableColumn id="8" xr3:uid="{D1BFAC09-2473-4489-9842-679ABD90467B}" name="Jul" dataDxfId="75"/>
    <tableColumn id="9" xr3:uid="{68481E48-AB6E-4997-B9D5-967388E438A8}" name="Aug" dataDxfId="74"/>
    <tableColumn id="10" xr3:uid="{3D540C55-9F1D-4CE9-8626-C2BBC6A103F5}" name="Sep" dataDxfId="73"/>
    <tableColumn id="11" xr3:uid="{13FC1B0C-2948-41AF-86CD-5004263C54C1}" name="Oct" dataDxfId="72"/>
    <tableColumn id="12" xr3:uid="{04B5E2DC-1AE2-4B38-BF84-953E416DD028}" name="Nov" dataDxfId="71"/>
    <tableColumn id="13" xr3:uid="{D248531B-5C3D-4496-B463-5D9EA81CF0DB}" name="Dec" dataDxfId="70"/>
    <tableColumn id="14" xr3:uid="{1CACA715-82B9-4F6D-A038-3AE722C42711}" name="Total" dataDxfId="69"/>
  </tableColumns>
  <tableStyleInfo name="Cash" showFirstColumn="0" showLastColumn="0" showRowStripes="1" showColumnStripes="0"/>
  <extLst>
    <ext xmlns:x14="http://schemas.microsoft.com/office/spreadsheetml/2009/9/main" uri="{504A1905-F514-4f6f-8877-14C23A59335A}">
      <x14:table altTextSummary="Enter Cash on hand in Beginning in this table. Cash on hand is auto calculated for each month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41806DF-8DE1-4BE7-AC06-70B8B50E1B15}" name="Expenses" displayName="Expenses" ref="A18:O43" totalsRowCount="1" headerRowDxfId="68" dataDxfId="66" totalsRowDxfId="64" headerRowBorderDxfId="67" tableBorderDxfId="65">
  <autoFilter ref="A18:O42" xr:uid="{031FDFDD-5BEE-4E5B-84D2-7940A0C9D17C}"/>
  <tableColumns count="15">
    <tableColumn id="1" xr3:uid="{0A9E74B2-D06C-404E-BF99-6FB42CFC546A}" name="CASH PAID OUT" totalsRowLabel="SUBTOTAL" dataDxfId="63" totalsRowDxfId="62"/>
    <tableColumn id="2" xr3:uid="{C81AE591-2F34-4C8D-BA2B-25D4A7E25333}" name=" " dataDxfId="61" totalsRowDxfId="60"/>
    <tableColumn id="3" xr3:uid="{88105EDC-6E0E-4FF0-B7D5-AAF104A4E798}" name="Jan" dataDxfId="59" totalsRowDxfId="58"/>
    <tableColumn id="4" xr3:uid="{084B0DAF-44BF-4072-8D3E-126A03A59477}" name="Feb" dataDxfId="57" totalsRowDxfId="56"/>
    <tableColumn id="5" xr3:uid="{B8924530-B3F6-4EDF-8DA0-A1505EE5393F}" name="Mar" dataDxfId="55" totalsRowDxfId="54"/>
    <tableColumn id="6" xr3:uid="{FAE41C8E-A8FA-4EB0-8E32-97D04B96CF1C}" name="Apr" dataDxfId="53" totalsRowDxfId="52"/>
    <tableColumn id="7" xr3:uid="{02527B05-2C81-41D4-8132-9E7AD210410D}" name="May" dataDxfId="51" totalsRowDxfId="50"/>
    <tableColumn id="8" xr3:uid="{0013C44E-950A-495C-A48C-EBE3DCEAAB37}" name="Jun" dataDxfId="49" totalsRowDxfId="48"/>
    <tableColumn id="9" xr3:uid="{BE854AF8-5C95-4DBE-ABE9-3E118174952A}" name="Jul" dataDxfId="47" totalsRowDxfId="46"/>
    <tableColumn id="10" xr3:uid="{D2CE06B4-A1DD-4690-9F5B-A4CFB8307D26}" name="Aug" dataDxfId="45" totalsRowDxfId="44"/>
    <tableColumn id="11" xr3:uid="{0C94F202-C5CE-4E4E-BB32-DE8BD7670239}" name="Sep" dataDxfId="43" totalsRowDxfId="42"/>
    <tableColumn id="12" xr3:uid="{88C6385D-FDEC-47B8-9BA7-84A3CEA9900C}" name="Oct" dataDxfId="41" totalsRowDxfId="40"/>
    <tableColumn id="13" xr3:uid="{43524549-BE01-4CE9-8D09-EECB686486D8}" name="Nov" dataDxfId="39" totalsRowDxfId="38"/>
    <tableColumn id="14" xr3:uid="{ACA7F71E-8AC5-4775-80A9-52B69BBDB40B}" name="Dec" dataDxfId="37" totalsRowDxfId="36"/>
    <tableColumn id="15" xr3:uid="{CEA645EA-41FB-4646-9CF1-A9E8344A5D84}" name="Total" totalsRowFunction="sum" dataDxfId="35" totalsRowDxfId="34">
      <calculatedColumnFormula>SUM(C19:N19)</calculatedColumnFormula>
    </tableColumn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Subtotal is auto calculated at the 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CA6CEE5-FD93-4FF3-A979-3159AE94BA63}" name="CashPaidOut" displayName="CashPaidOut" ref="A44:O50" totalsRowCount="1" headerRowDxfId="33" dataDxfId="32" totalsRowDxfId="30" tableBorderDxfId="31">
  <autoFilter ref="A44:O49" xr:uid="{9B0048B1-A60F-42D2-92E3-1571E90921BE}"/>
  <tableColumns count="15">
    <tableColumn id="1" xr3:uid="{E21E1E53-CEBB-40EE-BCC5-BA5B71A545B9}" name="CASH PAID OUT" totalsRowLabel="TOTAL CASH PAID OUT" dataDxfId="29" totalsRowDxfId="28"/>
    <tableColumn id="2" xr3:uid="{D4EB89A2-5E6F-48F3-BDE2-6AF814E72122}" name=" " dataDxfId="27" totalsRowDxfId="26"/>
    <tableColumn id="3" xr3:uid="{4D145C90-5033-419C-83A4-AB4168148254}" name="Jan" dataDxfId="25" totalsRowDxfId="24"/>
    <tableColumn id="4" xr3:uid="{B47B7147-243D-4086-8C43-C0AF2C730713}" name="Feb" dataDxfId="23" totalsRowDxfId="22"/>
    <tableColumn id="5" xr3:uid="{6E04F7B7-D059-4B2E-ACB9-27AA45CEB9CC}" name="Mar" dataDxfId="21" totalsRowDxfId="20"/>
    <tableColumn id="6" xr3:uid="{7A7E9475-0C63-441A-9F46-CF8E44AE462B}" name="Apr" dataDxfId="19" totalsRowDxfId="18"/>
    <tableColumn id="7" xr3:uid="{7C664E03-C523-4586-8480-8128C205F3F5}" name="May" dataDxfId="17" totalsRowDxfId="16"/>
    <tableColumn id="8" xr3:uid="{08ACE913-504F-4811-9545-F97DEBC73DCC}" name="Jun" dataDxfId="15" totalsRowDxfId="14"/>
    <tableColumn id="9" xr3:uid="{CE04C084-4B3B-4A5C-B4E0-DBB1740E82C2}" name="Jul" dataDxfId="13" totalsRowDxfId="12"/>
    <tableColumn id="10" xr3:uid="{297A5DFF-5314-4DC0-931F-BE3881BC32B9}" name="Aug" dataDxfId="11" totalsRowDxfId="10"/>
    <tableColumn id="11" xr3:uid="{F92CAD5B-AA65-48C1-B28B-C68BEA1465D9}" name="Sep" dataDxfId="9" totalsRowDxfId="8"/>
    <tableColumn id="12" xr3:uid="{3271AC55-36B8-4F67-A7EB-C933C688FDD4}" name="Oct" dataDxfId="7" totalsRowDxfId="6"/>
    <tableColumn id="13" xr3:uid="{62E0D785-44BA-41DC-87C1-1963B984F5EC}" name="Nov" dataDxfId="5" totalsRowDxfId="4"/>
    <tableColumn id="14" xr3:uid="{6288AF13-6DF6-4AC1-8365-BEB15F1FA24E}" name="Dec" dataDxfId="3" totalsRowDxfId="2"/>
    <tableColumn id="15" xr3:uid="{74717F61-FCB9-4630-AEEB-E87F34852B91}" name="Total" dataDxfId="1" totalsRowDxfId="0"/>
  </tableColumns>
  <tableStyleInfo name="Cash" showFirstColumn="1" showLastColumn="0" showRowStripes="0" showColumnStripes="0"/>
  <extLst>
    <ext xmlns:x14="http://schemas.microsoft.com/office/spreadsheetml/2009/9/main" uri="{504A1905-F514-4f6f-8877-14C23A59335A}">
      <x14:table altTextSummary="Enter or modify Cash Paid Out items and each month values in this table. Total Cash Paid Out and Cash on hand at month-end are auto calculated at the 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C9AC-FD65-470F-AE2E-4BF8545ECFD7}">
  <dimension ref="A1:E45"/>
  <sheetViews>
    <sheetView workbookViewId="0">
      <selection activeCell="A5" sqref="A5:A12"/>
    </sheetView>
  </sheetViews>
  <sheetFormatPr defaultRowHeight="15" x14ac:dyDescent="0.25"/>
  <cols>
    <col min="1" max="1" width="20.140625" bestFit="1" customWidth="1"/>
    <col min="2" max="2" width="14.42578125" customWidth="1"/>
    <col min="3" max="3" width="15.140625" customWidth="1"/>
    <col min="4" max="4" width="12.85546875" customWidth="1"/>
    <col min="5" max="5" width="32.85546875" customWidth="1"/>
  </cols>
  <sheetData>
    <row r="1" spans="1:5" ht="41.1" customHeight="1" x14ac:dyDescent="0.25">
      <c r="A1" s="105" t="s">
        <v>0</v>
      </c>
      <c r="B1" s="105"/>
      <c r="C1" s="105"/>
      <c r="D1" s="105"/>
      <c r="E1" s="105"/>
    </row>
    <row r="2" spans="1:5" x14ac:dyDescent="0.25">
      <c r="A2" s="11" t="str">
        <f>[1]Budget!A2</f>
        <v>DESCRIPTION</v>
      </c>
      <c r="B2" s="11" t="str">
        <f>[1]Budget!B2</f>
        <v>ACTUAL 20XX</v>
      </c>
      <c r="C2" s="11" t="str">
        <f>[1]Budget!C2</f>
        <v>BUDGET 20XX</v>
      </c>
      <c r="D2" s="11" t="str">
        <f>[1]Budget!D2</f>
        <v>VARIANCE</v>
      </c>
      <c r="E2" s="11" t="str">
        <f>[1]Budget!E2</f>
        <v>COMMENTS</v>
      </c>
    </row>
    <row r="4" spans="1:5" ht="15.75" x14ac:dyDescent="0.25">
      <c r="A4" s="2" t="s">
        <v>1</v>
      </c>
    </row>
    <row r="5" spans="1:5" x14ac:dyDescent="0.25">
      <c r="A5" t="s">
        <v>6</v>
      </c>
      <c r="B5" s="3">
        <v>0</v>
      </c>
      <c r="C5" s="3">
        <v>0</v>
      </c>
      <c r="D5" s="3">
        <f t="shared" ref="D5:D8" si="0">B5-C5</f>
        <v>0</v>
      </c>
    </row>
    <row r="6" spans="1:5" x14ac:dyDescent="0.25">
      <c r="A6" t="s">
        <v>7</v>
      </c>
      <c r="B6" s="3">
        <v>0</v>
      </c>
      <c r="C6" s="3">
        <v>0</v>
      </c>
      <c r="D6" s="3">
        <f t="shared" ref="D6:D7" si="1">B6-C6</f>
        <v>0</v>
      </c>
    </row>
    <row r="7" spans="1:5" x14ac:dyDescent="0.25">
      <c r="A7" t="s">
        <v>8</v>
      </c>
      <c r="B7" s="3">
        <v>0</v>
      </c>
      <c r="C7" s="3">
        <v>0</v>
      </c>
      <c r="D7" s="3">
        <f t="shared" si="1"/>
        <v>0</v>
      </c>
    </row>
    <row r="8" spans="1:5" x14ac:dyDescent="0.25">
      <c r="A8" t="s">
        <v>2</v>
      </c>
      <c r="B8" s="3">
        <v>0</v>
      </c>
      <c r="C8" s="3">
        <v>0</v>
      </c>
      <c r="D8" s="3">
        <f t="shared" si="0"/>
        <v>0</v>
      </c>
    </row>
    <row r="9" spans="1:5" x14ac:dyDescent="0.25">
      <c r="A9" t="s">
        <v>16</v>
      </c>
      <c r="B9" s="3">
        <v>0</v>
      </c>
      <c r="C9" s="3">
        <v>0</v>
      </c>
      <c r="D9" s="3">
        <f t="shared" ref="D9:D12" si="2">B9-C9</f>
        <v>0</v>
      </c>
    </row>
    <row r="10" spans="1:5" x14ac:dyDescent="0.25">
      <c r="A10" t="s">
        <v>3</v>
      </c>
      <c r="B10" s="3">
        <v>0</v>
      </c>
      <c r="C10" s="3">
        <v>0</v>
      </c>
      <c r="D10" s="3">
        <f t="shared" si="2"/>
        <v>0</v>
      </c>
    </row>
    <row r="11" spans="1:5" x14ac:dyDescent="0.25">
      <c r="A11" t="s">
        <v>4</v>
      </c>
      <c r="B11" s="3">
        <v>0</v>
      </c>
      <c r="C11" s="3">
        <v>0</v>
      </c>
      <c r="D11" s="3">
        <f t="shared" si="2"/>
        <v>0</v>
      </c>
    </row>
    <row r="12" spans="1:5" x14ac:dyDescent="0.25">
      <c r="A12" t="s">
        <v>5</v>
      </c>
      <c r="B12" s="3">
        <v>0</v>
      </c>
      <c r="C12" s="3">
        <v>0</v>
      </c>
      <c r="D12" s="3">
        <f t="shared" si="2"/>
        <v>0</v>
      </c>
    </row>
    <row r="13" spans="1:5" x14ac:dyDescent="0.25">
      <c r="B13" s="3"/>
      <c r="C13" s="3"/>
      <c r="D13" s="3"/>
    </row>
    <row r="14" spans="1:5" x14ac:dyDescent="0.25">
      <c r="A14" s="10" t="s">
        <v>32</v>
      </c>
      <c r="B14" s="7">
        <f>SUM(B5:B12)</f>
        <v>0</v>
      </c>
      <c r="C14" s="7">
        <f t="shared" ref="C14:D14" si="3">SUM(C5:C12)</f>
        <v>0</v>
      </c>
      <c r="D14" s="7">
        <f t="shared" si="3"/>
        <v>0</v>
      </c>
    </row>
    <row r="16" spans="1:5" x14ac:dyDescent="0.25">
      <c r="A16" s="1" t="s">
        <v>9</v>
      </c>
    </row>
    <row r="17" spans="1:4" x14ac:dyDescent="0.25">
      <c r="A17" t="s">
        <v>10</v>
      </c>
      <c r="B17" s="3">
        <v>0</v>
      </c>
      <c r="C17" s="3">
        <v>0</v>
      </c>
      <c r="D17" s="3">
        <v>0</v>
      </c>
    </row>
    <row r="18" spans="1:4" x14ac:dyDescent="0.25">
      <c r="A18" t="s">
        <v>11</v>
      </c>
      <c r="B18" s="4">
        <v>0</v>
      </c>
      <c r="C18" s="3">
        <v>0</v>
      </c>
      <c r="D18" s="3">
        <f t="shared" ref="D18:D19" si="4">B18-C18</f>
        <v>0</v>
      </c>
    </row>
    <row r="19" spans="1:4" x14ac:dyDescent="0.25">
      <c r="A19" t="s">
        <v>12</v>
      </c>
      <c r="B19" s="4">
        <v>0</v>
      </c>
      <c r="C19" s="3">
        <v>0</v>
      </c>
      <c r="D19" s="3">
        <f t="shared" si="4"/>
        <v>0</v>
      </c>
    </row>
    <row r="20" spans="1:4" x14ac:dyDescent="0.25">
      <c r="A20" t="s">
        <v>36</v>
      </c>
      <c r="B20" s="4">
        <v>0</v>
      </c>
      <c r="C20" s="3">
        <v>0</v>
      </c>
      <c r="D20" s="3">
        <f t="shared" ref="D20" si="5">B20-C20</f>
        <v>0</v>
      </c>
    </row>
    <row r="21" spans="1:4" x14ac:dyDescent="0.25">
      <c r="A21" t="s">
        <v>13</v>
      </c>
      <c r="B21" s="4">
        <v>0</v>
      </c>
      <c r="C21" s="3">
        <v>0</v>
      </c>
      <c r="D21" s="3">
        <f t="shared" ref="D21:D39" si="6">B21-C21</f>
        <v>0</v>
      </c>
    </row>
    <row r="22" spans="1:4" x14ac:dyDescent="0.25">
      <c r="A22" t="s">
        <v>27</v>
      </c>
      <c r="B22" s="4">
        <v>0</v>
      </c>
      <c r="C22" s="3">
        <v>0</v>
      </c>
      <c r="D22" s="3">
        <f t="shared" si="6"/>
        <v>0</v>
      </c>
    </row>
    <row r="23" spans="1:4" x14ac:dyDescent="0.25">
      <c r="A23" t="s">
        <v>28</v>
      </c>
      <c r="B23" s="4">
        <v>0</v>
      </c>
      <c r="C23" s="3">
        <v>0</v>
      </c>
      <c r="D23" s="3">
        <f t="shared" si="6"/>
        <v>0</v>
      </c>
    </row>
    <row r="24" spans="1:4" x14ac:dyDescent="0.25">
      <c r="A24" t="s">
        <v>14</v>
      </c>
      <c r="B24" s="4">
        <v>0</v>
      </c>
      <c r="C24" s="3">
        <v>0</v>
      </c>
      <c r="D24" s="3">
        <f t="shared" si="6"/>
        <v>0</v>
      </c>
    </row>
    <row r="25" spans="1:4" x14ac:dyDescent="0.25">
      <c r="A25" t="s">
        <v>15</v>
      </c>
      <c r="B25" s="4">
        <v>0</v>
      </c>
      <c r="C25" s="3">
        <v>0</v>
      </c>
      <c r="D25" s="3">
        <f t="shared" si="6"/>
        <v>0</v>
      </c>
    </row>
    <row r="26" spans="1:4" x14ac:dyDescent="0.25">
      <c r="A26" t="s">
        <v>16</v>
      </c>
      <c r="B26" s="4">
        <v>0</v>
      </c>
      <c r="C26" s="3">
        <v>0</v>
      </c>
      <c r="D26" s="3">
        <f t="shared" si="6"/>
        <v>0</v>
      </c>
    </row>
    <row r="27" spans="1:4" x14ac:dyDescent="0.25">
      <c r="A27" t="s">
        <v>17</v>
      </c>
      <c r="B27" s="4">
        <v>0</v>
      </c>
      <c r="C27" s="3">
        <v>0</v>
      </c>
      <c r="D27" s="3">
        <f t="shared" si="6"/>
        <v>0</v>
      </c>
    </row>
    <row r="28" spans="1:4" x14ac:dyDescent="0.25">
      <c r="A28" t="s">
        <v>18</v>
      </c>
      <c r="B28" s="4">
        <v>0</v>
      </c>
      <c r="C28" s="3">
        <v>0</v>
      </c>
      <c r="D28" s="3">
        <f t="shared" si="6"/>
        <v>0</v>
      </c>
    </row>
    <row r="29" spans="1:4" x14ac:dyDescent="0.25">
      <c r="A29" t="s">
        <v>21</v>
      </c>
      <c r="B29" s="4">
        <v>0</v>
      </c>
      <c r="C29" s="3">
        <v>0</v>
      </c>
      <c r="D29" s="3">
        <f t="shared" si="6"/>
        <v>0</v>
      </c>
    </row>
    <row r="30" spans="1:4" x14ac:dyDescent="0.25">
      <c r="A30" t="s">
        <v>22</v>
      </c>
      <c r="B30" s="4">
        <v>0</v>
      </c>
      <c r="C30" s="3">
        <v>0</v>
      </c>
      <c r="D30" s="3">
        <f t="shared" si="6"/>
        <v>0</v>
      </c>
    </row>
    <row r="31" spans="1:4" x14ac:dyDescent="0.25">
      <c r="A31" t="s">
        <v>19</v>
      </c>
      <c r="B31" s="4">
        <v>0</v>
      </c>
      <c r="C31" s="3">
        <v>0</v>
      </c>
      <c r="D31" s="3">
        <f t="shared" si="6"/>
        <v>0</v>
      </c>
    </row>
    <row r="32" spans="1:4" x14ac:dyDescent="0.25">
      <c r="A32" t="s">
        <v>20</v>
      </c>
      <c r="B32" s="4">
        <v>0</v>
      </c>
      <c r="C32" s="3">
        <v>0</v>
      </c>
      <c r="D32" s="3">
        <f t="shared" si="6"/>
        <v>0</v>
      </c>
    </row>
    <row r="33" spans="1:4" x14ac:dyDescent="0.25">
      <c r="A33" t="s">
        <v>23</v>
      </c>
      <c r="B33" s="4">
        <v>0</v>
      </c>
      <c r="C33" s="3">
        <v>0</v>
      </c>
      <c r="D33" s="3">
        <f t="shared" si="6"/>
        <v>0</v>
      </c>
    </row>
    <row r="34" spans="1:4" x14ac:dyDescent="0.25">
      <c r="A34" t="s">
        <v>25</v>
      </c>
      <c r="B34" s="4">
        <v>0</v>
      </c>
      <c r="C34" s="3">
        <v>0</v>
      </c>
      <c r="D34" s="3">
        <f t="shared" si="6"/>
        <v>0</v>
      </c>
    </row>
    <row r="35" spans="1:4" x14ac:dyDescent="0.25">
      <c r="A35" t="s">
        <v>24</v>
      </c>
      <c r="B35" s="4">
        <v>0</v>
      </c>
      <c r="C35" s="3">
        <v>0</v>
      </c>
      <c r="D35" s="3">
        <f t="shared" si="6"/>
        <v>0</v>
      </c>
    </row>
    <row r="36" spans="1:4" x14ac:dyDescent="0.25">
      <c r="A36" t="s">
        <v>26</v>
      </c>
      <c r="B36" s="4">
        <v>0</v>
      </c>
      <c r="C36" s="3">
        <v>0</v>
      </c>
      <c r="D36" s="3">
        <f t="shared" si="6"/>
        <v>0</v>
      </c>
    </row>
    <row r="37" spans="1:4" x14ac:dyDescent="0.25">
      <c r="A37" t="s">
        <v>29</v>
      </c>
      <c r="B37" s="4">
        <v>0</v>
      </c>
      <c r="C37" s="3">
        <v>0</v>
      </c>
      <c r="D37" s="3">
        <f t="shared" si="6"/>
        <v>0</v>
      </c>
    </row>
    <row r="38" spans="1:4" x14ac:dyDescent="0.25">
      <c r="A38" t="s">
        <v>30</v>
      </c>
      <c r="B38" s="4">
        <v>0</v>
      </c>
      <c r="C38" s="3">
        <v>0</v>
      </c>
      <c r="D38" s="3">
        <f t="shared" si="6"/>
        <v>0</v>
      </c>
    </row>
    <row r="39" spans="1:4" x14ac:dyDescent="0.25">
      <c r="A39" t="s">
        <v>31</v>
      </c>
      <c r="B39" s="4">
        <v>0</v>
      </c>
      <c r="C39" s="3">
        <v>0</v>
      </c>
      <c r="D39" s="3">
        <f t="shared" si="6"/>
        <v>0</v>
      </c>
    </row>
    <row r="40" spans="1:4" x14ac:dyDescent="0.25">
      <c r="A40" t="s">
        <v>35</v>
      </c>
      <c r="B40" s="4">
        <v>0</v>
      </c>
      <c r="C40" s="3">
        <v>0</v>
      </c>
      <c r="D40" s="3">
        <f t="shared" ref="D40" si="7">B40-C40</f>
        <v>0</v>
      </c>
    </row>
    <row r="41" spans="1:4" x14ac:dyDescent="0.25">
      <c r="B41" s="5"/>
      <c r="C41" s="5"/>
      <c r="D41" s="5"/>
    </row>
    <row r="42" spans="1:4" x14ac:dyDescent="0.25">
      <c r="A42" s="8" t="s">
        <v>33</v>
      </c>
      <c r="B42" s="7">
        <f>SUM(B17:B40)</f>
        <v>0</v>
      </c>
      <c r="C42" s="7">
        <f t="shared" ref="C42:D42" si="8">SUM(C17:C40)</f>
        <v>0</v>
      </c>
      <c r="D42" s="7">
        <f t="shared" si="8"/>
        <v>0</v>
      </c>
    </row>
    <row r="43" spans="1:4" x14ac:dyDescent="0.25">
      <c r="A43" s="9"/>
    </row>
    <row r="44" spans="1:4" ht="15.75" thickBot="1" x14ac:dyDescent="0.3">
      <c r="A44" s="8" t="s">
        <v>34</v>
      </c>
      <c r="B44" s="6">
        <f>B14-B42</f>
        <v>0</v>
      </c>
      <c r="C44" s="6">
        <f t="shared" ref="C44:D44" si="9">C14-C42</f>
        <v>0</v>
      </c>
      <c r="D44" s="6">
        <f t="shared" si="9"/>
        <v>0</v>
      </c>
    </row>
    <row r="45" spans="1:4" ht="15.75" thickTop="1" x14ac:dyDescent="0.25"/>
  </sheetData>
  <mergeCells count="1">
    <mergeCell ref="A1:E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F99D-B2CF-4DAF-A19F-374CB0C227B9}">
  <dimension ref="A1:O51"/>
  <sheetViews>
    <sheetView topLeftCell="A28" workbookViewId="0">
      <selection activeCell="A4" sqref="A4"/>
    </sheetView>
  </sheetViews>
  <sheetFormatPr defaultRowHeight="15" x14ac:dyDescent="0.25"/>
  <cols>
    <col min="1" max="1" width="32.42578125" style="15" bestFit="1" customWidth="1"/>
    <col min="2" max="2" width="13.42578125" style="15" bestFit="1" customWidth="1"/>
    <col min="3" max="15" width="10.7109375" style="15" customWidth="1"/>
    <col min="16" max="16384" width="9.140625" style="15"/>
  </cols>
  <sheetData>
    <row r="1" spans="1:15" x14ac:dyDescent="0.25">
      <c r="A1" s="17" t="s">
        <v>37</v>
      </c>
      <c r="B1" s="13">
        <v>44197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2"/>
      <c r="B2" s="14"/>
      <c r="C2" s="14"/>
      <c r="D2" s="14"/>
      <c r="E2" s="14"/>
      <c r="F2" s="14"/>
      <c r="G2" s="16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7"/>
      <c r="B3" s="18" t="s">
        <v>38</v>
      </c>
      <c r="C3" s="19" t="s">
        <v>39</v>
      </c>
      <c r="D3" s="19" t="s">
        <v>40</v>
      </c>
      <c r="E3" s="19" t="s">
        <v>41</v>
      </c>
      <c r="F3" s="19" t="s">
        <v>42</v>
      </c>
      <c r="G3" s="19" t="s">
        <v>43</v>
      </c>
      <c r="H3" s="19" t="s">
        <v>44</v>
      </c>
      <c r="I3" s="19" t="s">
        <v>45</v>
      </c>
      <c r="J3" s="19" t="s">
        <v>46</v>
      </c>
      <c r="K3" s="19" t="s">
        <v>47</v>
      </c>
      <c r="L3" s="19" t="s">
        <v>48</v>
      </c>
      <c r="M3" s="19" t="s">
        <v>49</v>
      </c>
      <c r="N3" s="19" t="s">
        <v>50</v>
      </c>
      <c r="O3" s="20" t="s">
        <v>51</v>
      </c>
    </row>
    <row r="4" spans="1:15" ht="30" x14ac:dyDescent="0.25">
      <c r="A4" s="21" t="s">
        <v>52</v>
      </c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5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x14ac:dyDescent="0.25">
      <c r="A6" s="27" t="s">
        <v>53</v>
      </c>
      <c r="B6" s="28" t="s">
        <v>54</v>
      </c>
      <c r="C6" s="29" t="s">
        <v>39</v>
      </c>
      <c r="D6" s="29" t="s">
        <v>40</v>
      </c>
      <c r="E6" s="29" t="s">
        <v>41</v>
      </c>
      <c r="F6" s="29" t="s">
        <v>42</v>
      </c>
      <c r="G6" s="29" t="s">
        <v>43</v>
      </c>
      <c r="H6" s="29" t="s">
        <v>44</v>
      </c>
      <c r="I6" s="29" t="s">
        <v>45</v>
      </c>
      <c r="J6" s="29" t="s">
        <v>46</v>
      </c>
      <c r="K6" s="29" t="s">
        <v>47</v>
      </c>
      <c r="L6" s="29" t="s">
        <v>48</v>
      </c>
      <c r="M6" s="29" t="s">
        <v>49</v>
      </c>
      <c r="N6" s="29" t="s">
        <v>50</v>
      </c>
      <c r="O6" s="30" t="s">
        <v>51</v>
      </c>
    </row>
    <row r="7" spans="1:15" ht="16.5" customHeight="1" x14ac:dyDescent="0.25">
      <c r="A7" t="s">
        <v>6</v>
      </c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>
        <f t="shared" ref="O7:O14" si="0">SUM(C7:N7)</f>
        <v>0</v>
      </c>
    </row>
    <row r="8" spans="1:15" ht="16.5" customHeight="1" x14ac:dyDescent="0.25">
      <c r="A8" t="s">
        <v>7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>
        <f t="shared" si="0"/>
        <v>0</v>
      </c>
    </row>
    <row r="9" spans="1:15" ht="16.5" customHeight="1" x14ac:dyDescent="0.25">
      <c r="A9" t="s">
        <v>8</v>
      </c>
      <c r="B9" s="3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3">
        <f t="shared" si="0"/>
        <v>0</v>
      </c>
    </row>
    <row r="10" spans="1:15" ht="16.5" customHeight="1" x14ac:dyDescent="0.25">
      <c r="A10" t="s">
        <v>2</v>
      </c>
      <c r="B10" s="3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3">
        <f t="shared" si="0"/>
        <v>0</v>
      </c>
    </row>
    <row r="11" spans="1:15" ht="16.5" customHeight="1" x14ac:dyDescent="0.25">
      <c r="A11" t="s">
        <v>16</v>
      </c>
      <c r="B11" s="3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3">
        <f t="shared" si="0"/>
        <v>0</v>
      </c>
    </row>
    <row r="12" spans="1:15" ht="16.5" customHeight="1" x14ac:dyDescent="0.25">
      <c r="A12" t="s">
        <v>3</v>
      </c>
      <c r="B12" s="31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33">
        <f>SUM(C12:N12)</f>
        <v>0</v>
      </c>
    </row>
    <row r="13" spans="1:15" ht="16.5" customHeight="1" x14ac:dyDescent="0.25">
      <c r="A13" t="s">
        <v>4</v>
      </c>
      <c r="B13" s="31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33">
        <f>SUM(C13:N13)</f>
        <v>0</v>
      </c>
    </row>
    <row r="14" spans="1:15" ht="16.5" customHeight="1" x14ac:dyDescent="0.25">
      <c r="A14" t="s">
        <v>5</v>
      </c>
      <c r="B14" s="31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3">
        <f t="shared" si="0"/>
        <v>0</v>
      </c>
    </row>
    <row r="15" spans="1:15" ht="16.5" customHeight="1" x14ac:dyDescent="0.25">
      <c r="A15" s="35" t="s">
        <v>55</v>
      </c>
      <c r="B15" s="36"/>
      <c r="C15" s="37"/>
      <c r="D15" s="37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38">
        <f>SUBTOTAL(109,CashReceipts[Total])</f>
        <v>0</v>
      </c>
    </row>
    <row r="16" spans="1:15" ht="16.5" customHeight="1" x14ac:dyDescent="0.25">
      <c r="A16" s="21" t="s">
        <v>56</v>
      </c>
      <c r="B16" s="39">
        <f>(B4+CashReceipts[[#Totals],[ ]])</f>
        <v>0</v>
      </c>
      <c r="C16" s="39">
        <f>(C4+CashReceipts[[#Totals],[Jan]])</f>
        <v>0</v>
      </c>
      <c r="D16" s="39">
        <f>(D4+CashReceipts[[#Totals],[Feb]])</f>
        <v>0</v>
      </c>
      <c r="E16" s="39">
        <f>(E4+CashReceipts[[#Totals],[Mar]])</f>
        <v>0</v>
      </c>
      <c r="F16" s="39">
        <f>(F4+CashReceipts[[#Totals],[Apr]])</f>
        <v>0</v>
      </c>
      <c r="G16" s="39">
        <f>(G4+CashReceipts[[#Totals],[May]])</f>
        <v>0</v>
      </c>
      <c r="H16" s="39">
        <f>(H4+CashReceipts[[#Totals],[Jun]])</f>
        <v>0</v>
      </c>
      <c r="I16" s="39">
        <f>(I4+CashReceipts[[#Totals],[Jul]])</f>
        <v>0</v>
      </c>
      <c r="J16" s="39">
        <f>(J4+CashReceipts[[#Totals],[Aug]])</f>
        <v>0</v>
      </c>
      <c r="K16" s="39">
        <f>(K4+CashReceipts[[#Totals],[Sep]])</f>
        <v>0</v>
      </c>
      <c r="L16" s="39">
        <f>(L4+CashReceipts[[#Totals],[Oct]])</f>
        <v>0</v>
      </c>
      <c r="M16" s="39">
        <f>(M4+CashReceipts[[#Totals],[Nov]])</f>
        <v>0</v>
      </c>
      <c r="N16" s="39">
        <f>(N4+CashReceipts[[#Totals],[Dec]])</f>
        <v>0</v>
      </c>
      <c r="O16" s="31"/>
    </row>
    <row r="17" spans="1:15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x14ac:dyDescent="0.25">
      <c r="A18" s="27" t="s">
        <v>57</v>
      </c>
      <c r="B18" s="28" t="s">
        <v>54</v>
      </c>
      <c r="C18" s="29" t="s">
        <v>39</v>
      </c>
      <c r="D18" s="29" t="s">
        <v>40</v>
      </c>
      <c r="E18" s="29" t="s">
        <v>41</v>
      </c>
      <c r="F18" s="29" t="s">
        <v>42</v>
      </c>
      <c r="G18" s="29" t="s">
        <v>43</v>
      </c>
      <c r="H18" s="29" t="s">
        <v>44</v>
      </c>
      <c r="I18" s="29" t="s">
        <v>45</v>
      </c>
      <c r="J18" s="29" t="s">
        <v>46</v>
      </c>
      <c r="K18" s="29" t="s">
        <v>47</v>
      </c>
      <c r="L18" s="29" t="s">
        <v>48</v>
      </c>
      <c r="M18" s="29" t="s">
        <v>49</v>
      </c>
      <c r="N18" s="29" t="s">
        <v>50</v>
      </c>
      <c r="O18" s="30" t="s">
        <v>51</v>
      </c>
    </row>
    <row r="19" spans="1:15" ht="18.75" customHeight="1" x14ac:dyDescent="0.25">
      <c r="A19" t="s">
        <v>10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>
        <f t="shared" ref="O19:O42" si="1">SUM(C19:N19)</f>
        <v>0</v>
      </c>
    </row>
    <row r="20" spans="1:15" ht="18.75" customHeight="1" x14ac:dyDescent="0.25">
      <c r="A20" t="s">
        <v>11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>
        <f t="shared" si="1"/>
        <v>0</v>
      </c>
    </row>
    <row r="21" spans="1:15" ht="18.75" customHeight="1" x14ac:dyDescent="0.25">
      <c r="A21" t="s">
        <v>12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>
        <f t="shared" si="1"/>
        <v>0</v>
      </c>
    </row>
    <row r="22" spans="1:15" ht="18.75" customHeight="1" x14ac:dyDescent="0.25">
      <c r="A22" t="s">
        <v>36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>
        <f t="shared" si="1"/>
        <v>0</v>
      </c>
    </row>
    <row r="23" spans="1:15" ht="18.75" customHeight="1" x14ac:dyDescent="0.25">
      <c r="A23" t="s">
        <v>13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>
        <f t="shared" si="1"/>
        <v>0</v>
      </c>
    </row>
    <row r="24" spans="1:15" ht="18.75" customHeight="1" x14ac:dyDescent="0.25">
      <c r="A24" t="s">
        <v>27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>
        <f t="shared" si="1"/>
        <v>0</v>
      </c>
    </row>
    <row r="25" spans="1:15" ht="18.75" customHeight="1" x14ac:dyDescent="0.25">
      <c r="A25" t="s">
        <v>28</v>
      </c>
      <c r="B25" s="3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3">
        <f t="shared" si="1"/>
        <v>0</v>
      </c>
    </row>
    <row r="26" spans="1:15" ht="18.75" customHeight="1" x14ac:dyDescent="0.25">
      <c r="A26" t="s">
        <v>14</v>
      </c>
      <c r="B26" s="31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33">
        <f t="shared" si="1"/>
        <v>0</v>
      </c>
    </row>
    <row r="27" spans="1:15" ht="18.75" customHeight="1" x14ac:dyDescent="0.25">
      <c r="A27" t="s">
        <v>15</v>
      </c>
      <c r="B27" s="31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33">
        <f t="shared" si="1"/>
        <v>0</v>
      </c>
    </row>
    <row r="28" spans="1:15" ht="18.75" customHeight="1" x14ac:dyDescent="0.25">
      <c r="A28" t="s">
        <v>16</v>
      </c>
      <c r="B28" s="3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33">
        <f t="shared" si="1"/>
        <v>0</v>
      </c>
    </row>
    <row r="29" spans="1:15" ht="18.75" customHeight="1" x14ac:dyDescent="0.25">
      <c r="A29" t="s">
        <v>17</v>
      </c>
      <c r="B29" s="31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3">
        <f t="shared" si="1"/>
        <v>0</v>
      </c>
    </row>
    <row r="30" spans="1:15" ht="18.75" customHeight="1" x14ac:dyDescent="0.25">
      <c r="A30" t="s">
        <v>18</v>
      </c>
      <c r="B30" s="31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33">
        <f t="shared" si="1"/>
        <v>0</v>
      </c>
    </row>
    <row r="31" spans="1:15" ht="18.75" customHeight="1" x14ac:dyDescent="0.25">
      <c r="A31" t="s">
        <v>21</v>
      </c>
      <c r="B31" s="31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3">
        <f t="shared" si="1"/>
        <v>0</v>
      </c>
    </row>
    <row r="32" spans="1:15" ht="18.75" customHeight="1" x14ac:dyDescent="0.25">
      <c r="A32" t="s">
        <v>22</v>
      </c>
      <c r="B32" s="3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33">
        <f t="shared" si="1"/>
        <v>0</v>
      </c>
    </row>
    <row r="33" spans="1:15" ht="18.75" customHeight="1" x14ac:dyDescent="0.25">
      <c r="A33" t="s">
        <v>19</v>
      </c>
      <c r="B33" s="31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33">
        <f t="shared" si="1"/>
        <v>0</v>
      </c>
    </row>
    <row r="34" spans="1:15" ht="18.75" customHeight="1" x14ac:dyDescent="0.25">
      <c r="A34" t="s">
        <v>20</v>
      </c>
      <c r="B34" s="31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33">
        <f t="shared" si="1"/>
        <v>0</v>
      </c>
    </row>
    <row r="35" spans="1:15" ht="18.75" customHeight="1" x14ac:dyDescent="0.25">
      <c r="A35" t="s">
        <v>23</v>
      </c>
      <c r="B35" s="31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33">
        <f t="shared" si="1"/>
        <v>0</v>
      </c>
    </row>
    <row r="36" spans="1:15" ht="18.75" customHeight="1" x14ac:dyDescent="0.25">
      <c r="A36" t="s">
        <v>25</v>
      </c>
      <c r="B36" s="31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33">
        <f t="shared" si="1"/>
        <v>0</v>
      </c>
    </row>
    <row r="37" spans="1:15" ht="18.75" customHeight="1" x14ac:dyDescent="0.25">
      <c r="A37" t="s">
        <v>24</v>
      </c>
      <c r="B37" s="31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33">
        <f t="shared" si="1"/>
        <v>0</v>
      </c>
    </row>
    <row r="38" spans="1:15" ht="18.75" customHeight="1" x14ac:dyDescent="0.25">
      <c r="A38" t="s">
        <v>26</v>
      </c>
      <c r="B38" s="3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33">
        <f t="shared" si="1"/>
        <v>0</v>
      </c>
    </row>
    <row r="39" spans="1:15" ht="18.75" customHeight="1" x14ac:dyDescent="0.25">
      <c r="A39" t="s">
        <v>29</v>
      </c>
      <c r="B39" s="3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3">
        <f t="shared" si="1"/>
        <v>0</v>
      </c>
    </row>
    <row r="40" spans="1:15" ht="18.75" customHeight="1" x14ac:dyDescent="0.25">
      <c r="A40" t="s">
        <v>30</v>
      </c>
      <c r="B40" s="31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33">
        <f t="shared" si="1"/>
        <v>0</v>
      </c>
    </row>
    <row r="41" spans="1:15" ht="18.75" customHeight="1" x14ac:dyDescent="0.25">
      <c r="A41" t="s">
        <v>31</v>
      </c>
      <c r="B41" s="31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33">
        <f>SUM(C41:N41)</f>
        <v>0</v>
      </c>
    </row>
    <row r="42" spans="1:15" ht="18.75" customHeight="1" x14ac:dyDescent="0.25">
      <c r="A42" t="s">
        <v>35</v>
      </c>
      <c r="B42" s="3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3">
        <f t="shared" si="1"/>
        <v>0</v>
      </c>
    </row>
    <row r="43" spans="1:15" ht="18.75" customHeight="1" x14ac:dyDescent="0.25">
      <c r="A43" s="35" t="s">
        <v>58</v>
      </c>
      <c r="B43" s="44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>
        <f>SUBTOTAL(109,Expenses[Total])</f>
        <v>0</v>
      </c>
    </row>
    <row r="44" spans="1:15" x14ac:dyDescent="0.25">
      <c r="A44" s="45" t="s">
        <v>57</v>
      </c>
      <c r="B44" s="46" t="s">
        <v>54</v>
      </c>
      <c r="C44" s="47" t="s">
        <v>39</v>
      </c>
      <c r="D44" s="47" t="s">
        <v>40</v>
      </c>
      <c r="E44" s="47" t="s">
        <v>41</v>
      </c>
      <c r="F44" s="47" t="s">
        <v>42</v>
      </c>
      <c r="G44" s="47" t="s">
        <v>43</v>
      </c>
      <c r="H44" s="47" t="s">
        <v>44</v>
      </c>
      <c r="I44" s="47" t="s">
        <v>45</v>
      </c>
      <c r="J44" s="47" t="s">
        <v>46</v>
      </c>
      <c r="K44" s="47" t="s">
        <v>47</v>
      </c>
      <c r="L44" s="47" t="s">
        <v>48</v>
      </c>
      <c r="M44" s="47" t="s">
        <v>49</v>
      </c>
      <c r="N44" s="47" t="s">
        <v>50</v>
      </c>
      <c r="O44" s="48" t="s">
        <v>51</v>
      </c>
    </row>
    <row r="45" spans="1:15" ht="18.75" customHeight="1" x14ac:dyDescent="0.25">
      <c r="A45" s="49" t="s">
        <v>62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</row>
    <row r="46" spans="1:15" ht="18.75" customHeight="1" x14ac:dyDescent="0.25">
      <c r="A46" s="49" t="s">
        <v>61</v>
      </c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2"/>
    </row>
    <row r="47" spans="1:15" ht="18.75" customHeight="1" x14ac:dyDescent="0.25">
      <c r="A47" s="49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</row>
    <row r="48" spans="1:15" ht="18.75" customHeight="1" x14ac:dyDescent="0.25">
      <c r="A48" s="49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2"/>
    </row>
    <row r="49" spans="1:15" ht="18.75" customHeight="1" x14ac:dyDescent="0.25">
      <c r="A49" s="49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</row>
    <row r="50" spans="1:15" ht="18.75" customHeight="1" x14ac:dyDescent="0.25">
      <c r="A50" s="53" t="s">
        <v>59</v>
      </c>
      <c r="B50" s="54"/>
      <c r="C50" s="52"/>
      <c r="D50" s="52"/>
      <c r="E50" s="52"/>
      <c r="F50" s="55"/>
      <c r="G50" s="55"/>
      <c r="H50" s="55"/>
      <c r="I50" s="55"/>
      <c r="J50" s="55"/>
      <c r="K50" s="55"/>
      <c r="L50" s="55"/>
      <c r="M50" s="55"/>
      <c r="N50" s="55"/>
      <c r="O50" s="52"/>
    </row>
    <row r="51" spans="1:15" x14ac:dyDescent="0.25">
      <c r="A51" s="56" t="s">
        <v>60</v>
      </c>
      <c r="B51" s="33">
        <f>B16</f>
        <v>0</v>
      </c>
      <c r="C51" s="33">
        <f>C16-CashPaidOut[[#Totals],[Jan]]</f>
        <v>0</v>
      </c>
      <c r="D51" s="33">
        <f>D16-CashPaidOut[[#Totals],[Feb]]</f>
        <v>0</v>
      </c>
      <c r="E51" s="33">
        <f>E16-CashPaidOut[[#Totals],[Mar]]</f>
        <v>0</v>
      </c>
      <c r="F51" s="33">
        <f>F16-CashPaidOut[[#Totals],[Apr]]</f>
        <v>0</v>
      </c>
      <c r="G51" s="33">
        <f>G16-CashPaidOut[[#Totals],[May]]</f>
        <v>0</v>
      </c>
      <c r="H51" s="33">
        <f>H16-CashPaidOut[[#Totals],[Jun]]</f>
        <v>0</v>
      </c>
      <c r="I51" s="33">
        <f>I16-CashPaidOut[[#Totals],[Jul]]</f>
        <v>0</v>
      </c>
      <c r="J51" s="33">
        <f>J16-CashPaidOut[[#Totals],[Aug]]</f>
        <v>0</v>
      </c>
      <c r="K51" s="33">
        <f>K16-CashPaidOut[[#Totals],[Sep]]</f>
        <v>0</v>
      </c>
      <c r="L51" s="33">
        <f>L16-CashPaidOut[[#Totals],[Oct]]</f>
        <v>0</v>
      </c>
      <c r="M51" s="33">
        <f>M16-CashPaidOut[[#Totals],[Nov]]</f>
        <v>0</v>
      </c>
      <c r="N51" s="33">
        <f>N16-CashPaidOut[[#Totals],[Dec]]</f>
        <v>0</v>
      </c>
      <c r="O51" s="57"/>
    </row>
  </sheetData>
  <conditionalFormatting sqref="B4:N4">
    <cfRule type="cellIs" dxfId="122" priority="1" stopIfTrue="1" operator="lessThanOrEqual">
      <formula>#REF!</formula>
    </cfRule>
  </conditionalFormatting>
  <dataValidations count="21">
    <dataValidation type="decimal" allowBlank="1" showInputMessage="1" showErrorMessage="1" sqref="C7:N14 C45:N49 C19:N42" xr:uid="{3E5B0E01-D641-4C4E-BB3E-74DC417EA624}">
      <formula1>-10000000</formula1>
      <formula2>10000000</formula2>
    </dataValidation>
    <dataValidation allowBlank="1" showInputMessage="1" showErrorMessage="1" prompt="Enter values for this month in this column under this heading" sqref="C6" xr:uid="{250F840C-1D5F-4E08-84FD-8F1CE1D882A1}"/>
    <dataValidation allowBlank="1" showInputMessage="1" showErrorMessage="1" prompt="Total is auto calculated in this column under this heading. Total Cash Paid Out and Cash on hand at the end of month are auto calculated at the end" sqref="O44" xr:uid="{F1B56072-5DED-478C-A8AC-EF833B32E5B1}"/>
    <dataValidation allowBlank="1" showInputMessage="1" showErrorMessage="1" prompt="Total is auto calculated in this column under this heading. Subtotal is auto calculated at the end" sqref="O18" xr:uid="{6C97158F-9719-4538-8D92-F4BC9BF98215}"/>
    <dataValidation allowBlank="1" showInputMessage="1" showErrorMessage="1" prompt="Enter or modify Cash Paid Out items in this column under this heading" sqref="A18 A44" xr:uid="{807CFD1F-7668-4778-803E-0E93522B62FA}"/>
    <dataValidation allowBlank="1" showInputMessage="1" showErrorMessage="1" prompt="Enter details in Expenses table below and in Cash Paid Out table starting in cell B46" sqref="A17" xr:uid="{E63932B2-BD5B-4CD9-A4F6-F90DAA3FB584}"/>
    <dataValidation allowBlank="1" showInputMessage="1" prompt="Total is auto calculated in this column under this heading. Total Cash Receipts and Total Cash Available are auto calculated at the end" sqref="O6" xr:uid="{C5104243-5A69-4B5A-9804-44C5F1E359A4}"/>
    <dataValidation allowBlank="1" showInputMessage="1" prompt="Enter values for this month in this column under this heading" sqref="D6:N6 C18:N18 C44:N44" xr:uid="{C92A123F-5CB2-4221-BB4C-E74A96797A95}"/>
    <dataValidation allowBlank="1" showInputMessage="1" showErrorMessage="1" prompt="Enter or modify Cash Receipts items in this column under this heading" sqref="A6" xr:uid="{494D3BB3-8824-4568-8D53-78BD14B1EBDD}"/>
    <dataValidation allowBlank="1" showInputMessage="1" showErrorMessage="1" prompt="Enter details in Cash Receipts table below" sqref="A5" xr:uid="{D43DA252-B39D-4C95-848D-1E4DAB89ED7F}"/>
    <dataValidation allowBlank="1" showInputMessage="1" prompt="Cash on hand is auto calculated for this month in cell below" sqref="C3:N3" xr:uid="{33FE65A6-9A67-4C33-BC69-C668E13A5A0E}"/>
    <dataValidation operator="greaterThanOrEqual" allowBlank="1" showInputMessage="1" showErrorMessage="1" error="Please enter a number greater than zero." prompt="Enter Cash on hand in beginning in cell below" sqref="B3" xr:uid="{15AB32BC-20E7-410D-AF21-55365494C88B}"/>
    <dataValidation allowBlank="1" showInputMessage="1" showErrorMessage="1" prompt="Enter Cash on hand in beginning of month in cell at right" sqref="A4" xr:uid="{BC4DF71F-1203-459B-B165-ECD85991DEC7}"/>
    <dataValidation allowBlank="1" showInputMessage="1" showErrorMessage="1" prompt="Enter details in table at right" sqref="A3" xr:uid="{61A3B24C-BDE4-425E-903D-E7816F99DC77}"/>
    <dataValidation allowBlank="1" showInputMessage="1" showErrorMessage="1" prompt="Enter Starting Date in cell at right" sqref="A1" xr:uid="{12F8DD23-F323-4076-A97D-056A97832266}"/>
    <dataValidation type="decimal" errorStyle="warning" operator="lessThanOrEqual" allowBlank="1" showInputMessage="1" showErrorMessage="1" error="Please enter a number greater than zero" sqref="O7:O14 O45:O49 O19:O42" xr:uid="{4BB80C03-6843-429E-8ADB-6B4E2A221714}">
      <formula1>10000000</formula1>
    </dataValidation>
    <dataValidation type="decimal" operator="lessThanOrEqual" allowBlank="1" showInputMessage="1" sqref="C4:N4" xr:uid="{DB796322-08CE-4434-A383-C96AF4CF1EC6}">
      <formula1>10000000</formula1>
    </dataValidation>
    <dataValidation type="date" allowBlank="1" showInputMessage="1" showErrorMessage="1" error="Please enter a valid date." prompt="Enter Starting Date in this cell" sqref="B1" xr:uid="{565A8674-00E7-4328-A053-FA79F043CC14}">
      <formula1>1</formula1>
      <formula2>73415</formula2>
    </dataValidation>
    <dataValidation type="decimal" operator="lessThanOrEqual" allowBlank="1" showInputMessage="1" showErrorMessage="1" sqref="B16:N16 B51:N51" xr:uid="{9ED0F351-8B14-472F-83FD-6C0C3501E895}">
      <formula1>10000000</formula1>
    </dataValidation>
    <dataValidation operator="greaterThanOrEqual" allowBlank="1" showInputMessage="1" showErrorMessage="1" error="Please enter a number greater than zero." sqref="O3" xr:uid="{B4744A86-85E2-4EE0-BC7E-D7E2D62AF116}"/>
    <dataValidation type="decimal" allowBlank="1" showInputMessage="1" sqref="B4" xr:uid="{2F5B0B57-8B15-40E8-8634-FC733A9CD4A1}">
      <formula1>-10000000</formula1>
      <formula2>10000000</formula2>
    </dataValidation>
  </dataValidations>
  <pageMargins left="0.7" right="0.7" top="0.75" bottom="0.75" header="0.3" footer="0.3"/>
  <pageSetup orientation="portrait" horizontalDpi="1200" verticalDpi="1200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507F-342E-43F7-9808-BFE8C5CB3B9B}">
  <dimension ref="A2:AN45"/>
  <sheetViews>
    <sheetView tabSelected="1" workbookViewId="0">
      <selection activeCell="V26" sqref="V26"/>
    </sheetView>
  </sheetViews>
  <sheetFormatPr defaultRowHeight="12.75" x14ac:dyDescent="0.2"/>
  <cols>
    <col min="1" max="1" width="9.140625" style="62"/>
    <col min="2" max="2" width="26.140625" style="62" bestFit="1" customWidth="1"/>
    <col min="3" max="16" width="9.140625" style="62"/>
    <col min="17" max="17" width="9.7109375" style="62" bestFit="1" customWidth="1"/>
    <col min="18" max="30" width="9.140625" style="62"/>
    <col min="31" max="31" width="55" style="62" customWidth="1"/>
    <col min="32" max="16384" width="9.140625" style="62"/>
  </cols>
  <sheetData>
    <row r="2" spans="1:40" s="87" customFormat="1" x14ac:dyDescent="0.2">
      <c r="A2" s="83"/>
      <c r="B2" s="83"/>
      <c r="C2" s="84">
        <v>44013</v>
      </c>
      <c r="D2" s="84">
        <v>44044</v>
      </c>
      <c r="E2" s="84">
        <v>44075</v>
      </c>
      <c r="F2" s="84">
        <v>44105</v>
      </c>
      <c r="G2" s="84">
        <v>44136</v>
      </c>
      <c r="H2" s="84">
        <v>44166</v>
      </c>
      <c r="I2" s="84">
        <v>44197</v>
      </c>
      <c r="J2" s="84">
        <v>44228</v>
      </c>
      <c r="K2" s="84">
        <v>44256</v>
      </c>
      <c r="L2" s="84">
        <v>44287</v>
      </c>
      <c r="M2" s="84">
        <v>44317</v>
      </c>
      <c r="N2" s="84">
        <v>44348</v>
      </c>
      <c r="O2" s="77" t="s">
        <v>63</v>
      </c>
      <c r="P2" s="85"/>
      <c r="Q2" s="84">
        <v>44013</v>
      </c>
      <c r="R2" s="84">
        <v>44044</v>
      </c>
      <c r="S2" s="84">
        <v>44075</v>
      </c>
      <c r="T2" s="84">
        <v>44105</v>
      </c>
      <c r="U2" s="84">
        <v>44136</v>
      </c>
      <c r="V2" s="84">
        <v>44166</v>
      </c>
      <c r="W2" s="84">
        <v>44197</v>
      </c>
      <c r="X2" s="84">
        <v>44228</v>
      </c>
      <c r="Y2" s="84">
        <v>44256</v>
      </c>
      <c r="Z2" s="84">
        <v>44287</v>
      </c>
      <c r="AA2" s="84">
        <v>44317</v>
      </c>
      <c r="AB2" s="84">
        <v>44348</v>
      </c>
      <c r="AC2" s="77" t="s">
        <v>51</v>
      </c>
      <c r="AD2" s="77" t="s">
        <v>64</v>
      </c>
      <c r="AE2" s="86"/>
    </row>
    <row r="3" spans="1:40" s="87" customFormat="1" x14ac:dyDescent="0.2">
      <c r="A3" s="77" t="s">
        <v>65</v>
      </c>
      <c r="B3" s="77" t="s">
        <v>66</v>
      </c>
      <c r="C3" s="77" t="s">
        <v>67</v>
      </c>
      <c r="D3" s="77" t="s">
        <v>67</v>
      </c>
      <c r="E3" s="77" t="s">
        <v>67</v>
      </c>
      <c r="F3" s="77" t="s">
        <v>67</v>
      </c>
      <c r="G3" s="77" t="s">
        <v>67</v>
      </c>
      <c r="H3" s="77" t="s">
        <v>67</v>
      </c>
      <c r="I3" s="77" t="s">
        <v>67</v>
      </c>
      <c r="J3" s="77" t="s">
        <v>67</v>
      </c>
      <c r="K3" s="77" t="s">
        <v>67</v>
      </c>
      <c r="L3" s="77" t="s">
        <v>67</v>
      </c>
      <c r="M3" s="77" t="s">
        <v>67</v>
      </c>
      <c r="N3" s="77" t="s">
        <v>67</v>
      </c>
      <c r="O3" s="77" t="s">
        <v>67</v>
      </c>
      <c r="P3" s="85"/>
      <c r="Q3" s="77" t="s">
        <v>68</v>
      </c>
      <c r="R3" s="77" t="s">
        <v>68</v>
      </c>
      <c r="S3" s="77" t="s">
        <v>68</v>
      </c>
      <c r="T3" s="77" t="s">
        <v>68</v>
      </c>
      <c r="U3" s="77" t="s">
        <v>68</v>
      </c>
      <c r="V3" s="77" t="s">
        <v>68</v>
      </c>
      <c r="W3" s="77" t="s">
        <v>68</v>
      </c>
      <c r="X3" s="77" t="s">
        <v>68</v>
      </c>
      <c r="Y3" s="77" t="s">
        <v>68</v>
      </c>
      <c r="Z3" s="77" t="s">
        <v>68</v>
      </c>
      <c r="AA3" s="77" t="s">
        <v>68</v>
      </c>
      <c r="AB3" s="77" t="s">
        <v>68</v>
      </c>
      <c r="AC3" s="77" t="s">
        <v>68</v>
      </c>
      <c r="AD3" s="88"/>
      <c r="AE3" s="63" t="s">
        <v>69</v>
      </c>
    </row>
    <row r="4" spans="1:40" x14ac:dyDescent="0.2">
      <c r="A4" s="64"/>
      <c r="B4" s="82" t="s">
        <v>70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75"/>
      <c r="P4" s="66" t="s">
        <v>54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75">
        <f>SUM(Q4:AB4)</f>
        <v>0</v>
      </c>
      <c r="AD4" s="76">
        <f>O4-AC4</f>
        <v>0</v>
      </c>
      <c r="AE4" s="61"/>
    </row>
    <row r="5" spans="1:40" x14ac:dyDescent="0.2">
      <c r="B5" s="64" t="s">
        <v>6</v>
      </c>
      <c r="O5" s="75">
        <f t="shared" ref="O5:O12" si="0">SUM(C5:N5)</f>
        <v>0</v>
      </c>
      <c r="P5" s="60"/>
      <c r="AC5" s="75">
        <f t="shared" ref="AC5:AC12" si="1">SUM(Q5:AB5)</f>
        <v>0</v>
      </c>
      <c r="AD5" s="76">
        <f t="shared" ref="AD5:AD12" si="2">O5-AC5</f>
        <v>0</v>
      </c>
    </row>
    <row r="6" spans="1:40" x14ac:dyDescent="0.2">
      <c r="B6" s="64" t="s">
        <v>7</v>
      </c>
      <c r="O6" s="75">
        <f t="shared" si="0"/>
        <v>0</v>
      </c>
      <c r="P6" s="60"/>
      <c r="AC6" s="75"/>
      <c r="AD6" s="76"/>
    </row>
    <row r="7" spans="1:40" x14ac:dyDescent="0.2">
      <c r="B7" s="64" t="s">
        <v>8</v>
      </c>
      <c r="O7" s="75">
        <f t="shared" si="0"/>
        <v>0</v>
      </c>
      <c r="P7" s="60"/>
      <c r="AC7" s="75"/>
      <c r="AD7" s="76"/>
    </row>
    <row r="8" spans="1:40" x14ac:dyDescent="0.2">
      <c r="B8" s="64" t="s">
        <v>2</v>
      </c>
      <c r="O8" s="75">
        <f t="shared" si="0"/>
        <v>0</v>
      </c>
      <c r="P8" s="60"/>
      <c r="AC8" s="75"/>
      <c r="AD8" s="76"/>
    </row>
    <row r="9" spans="1:40" x14ac:dyDescent="0.2">
      <c r="B9" s="64" t="s">
        <v>16</v>
      </c>
      <c r="O9" s="75">
        <f t="shared" si="0"/>
        <v>0</v>
      </c>
      <c r="P9" s="60"/>
      <c r="AC9" s="75"/>
      <c r="AD9" s="76"/>
    </row>
    <row r="10" spans="1:40" x14ac:dyDescent="0.2">
      <c r="B10" s="64" t="s">
        <v>3</v>
      </c>
      <c r="O10" s="75">
        <f t="shared" si="0"/>
        <v>0</v>
      </c>
      <c r="P10" s="60"/>
      <c r="AC10" s="75">
        <f t="shared" si="1"/>
        <v>0</v>
      </c>
      <c r="AD10" s="76">
        <f t="shared" si="2"/>
        <v>0</v>
      </c>
    </row>
    <row r="11" spans="1:40" x14ac:dyDescent="0.2">
      <c r="B11" s="64" t="s">
        <v>4</v>
      </c>
      <c r="O11" s="75">
        <f t="shared" si="0"/>
        <v>0</v>
      </c>
      <c r="P11" s="60"/>
      <c r="AC11" s="75">
        <f t="shared" si="1"/>
        <v>0</v>
      </c>
      <c r="AD11" s="76">
        <f t="shared" si="2"/>
        <v>0</v>
      </c>
    </row>
    <row r="12" spans="1:40" x14ac:dyDescent="0.2">
      <c r="B12" s="64" t="s">
        <v>5</v>
      </c>
      <c r="O12" s="75">
        <f t="shared" si="0"/>
        <v>0</v>
      </c>
      <c r="P12" s="60"/>
      <c r="AC12" s="75">
        <f t="shared" si="1"/>
        <v>0</v>
      </c>
      <c r="AD12" s="76">
        <f t="shared" si="2"/>
        <v>0</v>
      </c>
    </row>
    <row r="13" spans="1:40" x14ac:dyDescent="0.2">
      <c r="B13" s="64"/>
      <c r="O13" s="75"/>
      <c r="P13" s="60"/>
      <c r="AC13" s="75"/>
      <c r="AD13" s="75"/>
    </row>
    <row r="14" spans="1:40" s="97" customFormat="1" x14ac:dyDescent="0.2">
      <c r="A14" s="89"/>
      <c r="B14" s="90" t="s">
        <v>71</v>
      </c>
      <c r="C14" s="91">
        <f t="shared" ref="C14:O14" si="3">SUM(C3:C12)</f>
        <v>0</v>
      </c>
      <c r="D14" s="91">
        <f t="shared" si="3"/>
        <v>0</v>
      </c>
      <c r="E14" s="92">
        <f t="shared" si="3"/>
        <v>0</v>
      </c>
      <c r="F14" s="91">
        <f t="shared" si="3"/>
        <v>0</v>
      </c>
      <c r="G14" s="91">
        <f t="shared" si="3"/>
        <v>0</v>
      </c>
      <c r="H14" s="91">
        <f t="shared" si="3"/>
        <v>0</v>
      </c>
      <c r="I14" s="91">
        <f t="shared" si="3"/>
        <v>0</v>
      </c>
      <c r="J14" s="91">
        <f t="shared" si="3"/>
        <v>0</v>
      </c>
      <c r="K14" s="91">
        <f t="shared" si="3"/>
        <v>0</v>
      </c>
      <c r="L14" s="91">
        <f t="shared" si="3"/>
        <v>0</v>
      </c>
      <c r="M14" s="91">
        <f t="shared" si="3"/>
        <v>0</v>
      </c>
      <c r="N14" s="91">
        <f t="shared" si="3"/>
        <v>0</v>
      </c>
      <c r="O14" s="91">
        <f t="shared" si="3"/>
        <v>0</v>
      </c>
      <c r="P14" s="93"/>
      <c r="Q14" s="91">
        <f t="shared" ref="Q14:AD14" si="4">SUM(Q3:Q12)</f>
        <v>0</v>
      </c>
      <c r="R14" s="91">
        <f t="shared" si="4"/>
        <v>0</v>
      </c>
      <c r="S14" s="91">
        <f t="shared" si="4"/>
        <v>0</v>
      </c>
      <c r="T14" s="91">
        <f t="shared" si="4"/>
        <v>0</v>
      </c>
      <c r="U14" s="91">
        <f t="shared" si="4"/>
        <v>0</v>
      </c>
      <c r="V14" s="91">
        <f t="shared" si="4"/>
        <v>0</v>
      </c>
      <c r="W14" s="91">
        <f t="shared" si="4"/>
        <v>0</v>
      </c>
      <c r="X14" s="91">
        <f t="shared" si="4"/>
        <v>0</v>
      </c>
      <c r="Y14" s="91">
        <f t="shared" si="4"/>
        <v>0</v>
      </c>
      <c r="Z14" s="91">
        <f t="shared" si="4"/>
        <v>0</v>
      </c>
      <c r="AA14" s="91">
        <f t="shared" si="4"/>
        <v>0</v>
      </c>
      <c r="AB14" s="91">
        <f t="shared" si="4"/>
        <v>0</v>
      </c>
      <c r="AC14" s="91">
        <f t="shared" si="4"/>
        <v>0</v>
      </c>
      <c r="AD14" s="91">
        <f t="shared" si="4"/>
        <v>0</v>
      </c>
      <c r="AE14" s="94"/>
      <c r="AF14" s="94"/>
      <c r="AG14" s="94"/>
      <c r="AH14" s="94"/>
      <c r="AI14" s="94"/>
      <c r="AJ14" s="95"/>
      <c r="AK14" s="96"/>
      <c r="AL14" s="96"/>
      <c r="AM14" s="96"/>
      <c r="AN14" s="96"/>
    </row>
    <row r="15" spans="1:40" x14ac:dyDescent="0.2">
      <c r="A15" s="67"/>
      <c r="B15" s="67"/>
      <c r="C15" s="68"/>
      <c r="D15" s="68"/>
      <c r="E15" s="69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0"/>
      <c r="Q15" s="68"/>
      <c r="R15" s="68"/>
      <c r="S15" s="68"/>
      <c r="T15" s="68"/>
      <c r="U15" s="71" t="s">
        <v>54</v>
      </c>
      <c r="V15" s="68"/>
      <c r="W15" s="68"/>
      <c r="X15" s="68"/>
      <c r="Y15" s="68"/>
      <c r="Z15" s="68"/>
      <c r="AA15" s="68"/>
      <c r="AB15" s="68"/>
      <c r="AC15" s="68"/>
      <c r="AD15" s="68"/>
      <c r="AE15" s="80"/>
      <c r="AF15" s="80"/>
      <c r="AG15" s="80"/>
      <c r="AH15" s="80"/>
      <c r="AI15" s="80"/>
      <c r="AJ15" s="78"/>
      <c r="AK15" s="79"/>
      <c r="AL15" s="79"/>
      <c r="AM15" s="79"/>
      <c r="AN15" s="79"/>
    </row>
    <row r="16" spans="1:40" x14ac:dyDescent="0.2">
      <c r="A16" s="64"/>
      <c r="B16" s="82" t="s">
        <v>72</v>
      </c>
      <c r="C16" s="65"/>
      <c r="D16" s="65"/>
      <c r="E16" s="72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73"/>
      <c r="Q16" s="65"/>
      <c r="R16" s="65"/>
      <c r="S16" s="65"/>
      <c r="T16" s="65"/>
      <c r="U16" s="74" t="s">
        <v>54</v>
      </c>
      <c r="V16" s="65"/>
      <c r="W16" s="65"/>
      <c r="X16" s="65"/>
      <c r="Y16" s="65"/>
      <c r="Z16" s="65"/>
      <c r="AA16" s="65"/>
      <c r="AB16" s="65"/>
      <c r="AC16" s="65"/>
      <c r="AD16" s="65"/>
      <c r="AE16" s="81"/>
      <c r="AF16" s="81"/>
      <c r="AG16" s="81"/>
      <c r="AH16" s="81"/>
      <c r="AI16" s="81"/>
      <c r="AJ16" s="78"/>
      <c r="AK16" s="79"/>
      <c r="AL16" s="79"/>
      <c r="AM16" s="79"/>
      <c r="AN16" s="79"/>
    </row>
    <row r="17" spans="2:40" x14ac:dyDescent="0.2">
      <c r="P17" s="60"/>
      <c r="AE17" s="79"/>
      <c r="AF17" s="79"/>
      <c r="AG17" s="79"/>
      <c r="AH17" s="79"/>
      <c r="AI17" s="79"/>
      <c r="AJ17" s="79"/>
      <c r="AK17" s="79"/>
      <c r="AL17" s="79"/>
      <c r="AM17" s="79"/>
      <c r="AN17" s="79"/>
    </row>
    <row r="18" spans="2:40" x14ac:dyDescent="0.2">
      <c r="B18" s="64" t="s">
        <v>10</v>
      </c>
      <c r="O18" s="104">
        <f>SUM(C18:N18)</f>
        <v>0</v>
      </c>
      <c r="P18" s="60"/>
      <c r="AC18" s="104">
        <f>SUM(Q18:AB18)</f>
        <v>0</v>
      </c>
      <c r="AD18" s="76">
        <f>O18-AC18</f>
        <v>0</v>
      </c>
      <c r="AE18" s="79"/>
      <c r="AF18" s="79"/>
      <c r="AG18" s="79"/>
      <c r="AH18" s="79"/>
      <c r="AI18" s="79"/>
      <c r="AJ18" s="79"/>
      <c r="AK18" s="79"/>
      <c r="AL18" s="79"/>
      <c r="AM18" s="79"/>
      <c r="AN18" s="79"/>
    </row>
    <row r="19" spans="2:40" x14ac:dyDescent="0.2">
      <c r="B19" s="64" t="s">
        <v>11</v>
      </c>
      <c r="O19" s="104">
        <f t="shared" ref="O19:O41" si="5">SUM(C19:N19)</f>
        <v>0</v>
      </c>
      <c r="P19" s="60"/>
      <c r="AC19" s="104">
        <f t="shared" ref="AC19:AC41" si="6">SUM(Q19:AB19)</f>
        <v>0</v>
      </c>
      <c r="AD19" s="76">
        <f t="shared" ref="AD19:AD41" si="7">O19-AC19</f>
        <v>0</v>
      </c>
      <c r="AE19" s="79"/>
      <c r="AF19" s="79"/>
      <c r="AG19" s="79"/>
      <c r="AH19" s="79"/>
      <c r="AI19" s="79"/>
      <c r="AJ19" s="79"/>
      <c r="AK19" s="79"/>
      <c r="AL19" s="79"/>
      <c r="AM19" s="79"/>
      <c r="AN19" s="79"/>
    </row>
    <row r="20" spans="2:40" x14ac:dyDescent="0.2">
      <c r="B20" s="64" t="s">
        <v>12</v>
      </c>
      <c r="O20" s="104">
        <f t="shared" si="5"/>
        <v>0</v>
      </c>
      <c r="P20" s="60"/>
      <c r="AC20" s="104">
        <f t="shared" si="6"/>
        <v>0</v>
      </c>
      <c r="AD20" s="76">
        <f t="shared" si="7"/>
        <v>0</v>
      </c>
      <c r="AE20" s="79"/>
      <c r="AF20" s="79"/>
      <c r="AG20" s="79"/>
      <c r="AH20" s="79"/>
      <c r="AI20" s="79"/>
      <c r="AJ20" s="79"/>
      <c r="AK20" s="79"/>
      <c r="AL20" s="79"/>
      <c r="AM20" s="79"/>
      <c r="AN20" s="79"/>
    </row>
    <row r="21" spans="2:40" x14ac:dyDescent="0.2">
      <c r="B21" s="64" t="s">
        <v>36</v>
      </c>
      <c r="O21" s="104">
        <f t="shared" si="5"/>
        <v>0</v>
      </c>
      <c r="P21" s="60"/>
      <c r="AC21" s="104">
        <f t="shared" si="6"/>
        <v>0</v>
      </c>
      <c r="AD21" s="76">
        <f t="shared" si="7"/>
        <v>0</v>
      </c>
      <c r="AE21" s="79"/>
      <c r="AF21" s="79"/>
      <c r="AG21" s="79"/>
      <c r="AH21" s="79"/>
      <c r="AI21" s="79"/>
      <c r="AJ21" s="79"/>
      <c r="AK21" s="79"/>
      <c r="AL21" s="79"/>
      <c r="AM21" s="79"/>
      <c r="AN21" s="79"/>
    </row>
    <row r="22" spans="2:40" x14ac:dyDescent="0.2">
      <c r="B22" s="64" t="s">
        <v>13</v>
      </c>
      <c r="O22" s="104">
        <f t="shared" si="5"/>
        <v>0</v>
      </c>
      <c r="P22" s="60"/>
      <c r="AC22" s="104">
        <f t="shared" si="6"/>
        <v>0</v>
      </c>
      <c r="AD22" s="76">
        <f t="shared" si="7"/>
        <v>0</v>
      </c>
      <c r="AE22" s="79"/>
      <c r="AF22" s="79"/>
      <c r="AG22" s="79"/>
      <c r="AH22" s="79"/>
      <c r="AI22" s="79"/>
      <c r="AJ22" s="79"/>
      <c r="AK22" s="79"/>
      <c r="AL22" s="79"/>
      <c r="AM22" s="79"/>
      <c r="AN22" s="79"/>
    </row>
    <row r="23" spans="2:40" x14ac:dyDescent="0.2">
      <c r="B23" s="64" t="s">
        <v>27</v>
      </c>
      <c r="O23" s="104">
        <f t="shared" si="5"/>
        <v>0</v>
      </c>
      <c r="P23" s="60"/>
      <c r="AC23" s="104">
        <f t="shared" si="6"/>
        <v>0</v>
      </c>
      <c r="AD23" s="76">
        <f t="shared" si="7"/>
        <v>0</v>
      </c>
      <c r="AE23" s="79"/>
      <c r="AF23" s="79"/>
      <c r="AG23" s="79"/>
      <c r="AH23" s="79"/>
      <c r="AI23" s="79"/>
      <c r="AJ23" s="79"/>
      <c r="AK23" s="79"/>
      <c r="AL23" s="79"/>
      <c r="AM23" s="79"/>
      <c r="AN23" s="79"/>
    </row>
    <row r="24" spans="2:40" x14ac:dyDescent="0.2">
      <c r="B24" s="64" t="s">
        <v>28</v>
      </c>
      <c r="O24" s="104">
        <f t="shared" si="5"/>
        <v>0</v>
      </c>
      <c r="P24" s="60"/>
      <c r="AC24" s="104">
        <f t="shared" si="6"/>
        <v>0</v>
      </c>
      <c r="AD24" s="76">
        <f t="shared" si="7"/>
        <v>0</v>
      </c>
      <c r="AE24" s="79"/>
      <c r="AF24" s="79"/>
      <c r="AG24" s="79"/>
      <c r="AH24" s="79"/>
      <c r="AI24" s="79"/>
      <c r="AJ24" s="79"/>
      <c r="AK24" s="79"/>
      <c r="AL24" s="79"/>
      <c r="AM24" s="79"/>
      <c r="AN24" s="79"/>
    </row>
    <row r="25" spans="2:40" x14ac:dyDescent="0.2">
      <c r="B25" s="64" t="s">
        <v>14</v>
      </c>
      <c r="O25" s="104">
        <f t="shared" si="5"/>
        <v>0</v>
      </c>
      <c r="P25" s="60"/>
      <c r="AC25" s="104">
        <f t="shared" si="6"/>
        <v>0</v>
      </c>
      <c r="AD25" s="76">
        <f t="shared" si="7"/>
        <v>0</v>
      </c>
      <c r="AE25" s="79"/>
      <c r="AF25" s="79"/>
      <c r="AG25" s="79"/>
      <c r="AH25" s="79"/>
      <c r="AI25" s="79"/>
      <c r="AJ25" s="79"/>
      <c r="AK25" s="79"/>
      <c r="AL25" s="79"/>
      <c r="AM25" s="79"/>
      <c r="AN25" s="79"/>
    </row>
    <row r="26" spans="2:40" x14ac:dyDescent="0.2">
      <c r="B26" s="64" t="s">
        <v>15</v>
      </c>
      <c r="O26" s="104">
        <f t="shared" si="5"/>
        <v>0</v>
      </c>
      <c r="P26" s="60"/>
      <c r="AC26" s="104">
        <f t="shared" si="6"/>
        <v>0</v>
      </c>
      <c r="AD26" s="76">
        <f t="shared" si="7"/>
        <v>0</v>
      </c>
      <c r="AE26" s="79"/>
      <c r="AF26" s="79"/>
      <c r="AG26" s="79"/>
      <c r="AH26" s="79"/>
      <c r="AI26" s="79"/>
      <c r="AJ26" s="79"/>
      <c r="AK26" s="79"/>
      <c r="AL26" s="79"/>
      <c r="AM26" s="79"/>
      <c r="AN26" s="79"/>
    </row>
    <row r="27" spans="2:40" x14ac:dyDescent="0.2">
      <c r="B27" s="64" t="s">
        <v>16</v>
      </c>
      <c r="O27" s="104">
        <f t="shared" si="5"/>
        <v>0</v>
      </c>
      <c r="P27" s="60"/>
      <c r="AC27" s="104">
        <f t="shared" si="6"/>
        <v>0</v>
      </c>
      <c r="AD27" s="76">
        <f t="shared" si="7"/>
        <v>0</v>
      </c>
      <c r="AE27" s="79"/>
      <c r="AF27" s="79"/>
      <c r="AG27" s="79"/>
      <c r="AH27" s="79"/>
      <c r="AI27" s="79"/>
      <c r="AJ27" s="79"/>
      <c r="AK27" s="79"/>
      <c r="AL27" s="79"/>
      <c r="AM27" s="79"/>
      <c r="AN27" s="79"/>
    </row>
    <row r="28" spans="2:40" x14ac:dyDescent="0.2">
      <c r="B28" s="64" t="s">
        <v>17</v>
      </c>
      <c r="O28" s="104">
        <f t="shared" si="5"/>
        <v>0</v>
      </c>
      <c r="P28" s="60"/>
      <c r="AC28" s="104">
        <f t="shared" si="6"/>
        <v>0</v>
      </c>
      <c r="AD28" s="76">
        <f t="shared" si="7"/>
        <v>0</v>
      </c>
      <c r="AE28" s="79"/>
      <c r="AF28" s="79"/>
      <c r="AG28" s="79"/>
      <c r="AH28" s="79"/>
      <c r="AI28" s="79"/>
      <c r="AJ28" s="79"/>
      <c r="AK28" s="79"/>
      <c r="AL28" s="79"/>
      <c r="AM28" s="79"/>
      <c r="AN28" s="79"/>
    </row>
    <row r="29" spans="2:40" x14ac:dyDescent="0.2">
      <c r="B29" s="64" t="s">
        <v>18</v>
      </c>
      <c r="O29" s="104">
        <f t="shared" si="5"/>
        <v>0</v>
      </c>
      <c r="P29" s="60"/>
      <c r="AC29" s="104">
        <f t="shared" si="6"/>
        <v>0</v>
      </c>
      <c r="AD29" s="76">
        <f t="shared" si="7"/>
        <v>0</v>
      </c>
      <c r="AE29" s="79"/>
      <c r="AF29" s="79"/>
      <c r="AG29" s="79"/>
      <c r="AH29" s="79"/>
      <c r="AI29" s="79"/>
      <c r="AJ29" s="79"/>
      <c r="AK29" s="79"/>
      <c r="AL29" s="79"/>
      <c r="AM29" s="79"/>
      <c r="AN29" s="79"/>
    </row>
    <row r="30" spans="2:40" x14ac:dyDescent="0.2">
      <c r="B30" s="64" t="s">
        <v>21</v>
      </c>
      <c r="O30" s="104">
        <f t="shared" si="5"/>
        <v>0</v>
      </c>
      <c r="P30" s="60"/>
      <c r="AC30" s="104">
        <f t="shared" si="6"/>
        <v>0</v>
      </c>
      <c r="AD30" s="76">
        <f t="shared" si="7"/>
        <v>0</v>
      </c>
      <c r="AE30" s="79"/>
      <c r="AF30" s="79"/>
      <c r="AG30" s="79"/>
      <c r="AH30" s="79"/>
      <c r="AI30" s="79"/>
      <c r="AJ30" s="79"/>
      <c r="AK30" s="79"/>
      <c r="AL30" s="79"/>
      <c r="AM30" s="79"/>
      <c r="AN30" s="79"/>
    </row>
    <row r="31" spans="2:40" x14ac:dyDescent="0.2">
      <c r="B31" s="64" t="s">
        <v>22</v>
      </c>
      <c r="O31" s="104">
        <f t="shared" si="5"/>
        <v>0</v>
      </c>
      <c r="P31" s="60"/>
      <c r="AC31" s="104">
        <f t="shared" si="6"/>
        <v>0</v>
      </c>
      <c r="AD31" s="76">
        <f t="shared" si="7"/>
        <v>0</v>
      </c>
      <c r="AE31" s="79"/>
      <c r="AF31" s="79"/>
      <c r="AG31" s="79"/>
      <c r="AH31" s="79"/>
      <c r="AI31" s="79"/>
      <c r="AJ31" s="79"/>
      <c r="AK31" s="79"/>
      <c r="AL31" s="79"/>
      <c r="AM31" s="79"/>
      <c r="AN31" s="79"/>
    </row>
    <row r="32" spans="2:40" x14ac:dyDescent="0.2">
      <c r="B32" s="64" t="s">
        <v>19</v>
      </c>
      <c r="O32" s="104">
        <f t="shared" si="5"/>
        <v>0</v>
      </c>
      <c r="P32" s="60"/>
      <c r="AC32" s="104">
        <f t="shared" si="6"/>
        <v>0</v>
      </c>
      <c r="AD32" s="76">
        <f t="shared" si="7"/>
        <v>0</v>
      </c>
      <c r="AE32" s="79"/>
      <c r="AF32" s="79"/>
      <c r="AG32" s="79"/>
      <c r="AH32" s="79"/>
      <c r="AI32" s="79"/>
      <c r="AJ32" s="79"/>
      <c r="AK32" s="79"/>
      <c r="AL32" s="79"/>
      <c r="AM32" s="79"/>
      <c r="AN32" s="79"/>
    </row>
    <row r="33" spans="1:40" x14ac:dyDescent="0.2">
      <c r="B33" s="64" t="s">
        <v>20</v>
      </c>
      <c r="O33" s="104">
        <f t="shared" si="5"/>
        <v>0</v>
      </c>
      <c r="P33" s="60"/>
      <c r="AC33" s="104">
        <f t="shared" si="6"/>
        <v>0</v>
      </c>
      <c r="AD33" s="76">
        <f t="shared" si="7"/>
        <v>0</v>
      </c>
      <c r="AE33" s="79"/>
      <c r="AF33" s="79"/>
      <c r="AG33" s="79"/>
      <c r="AH33" s="79"/>
      <c r="AI33" s="79"/>
      <c r="AJ33" s="79"/>
      <c r="AK33" s="79"/>
      <c r="AL33" s="79"/>
      <c r="AM33" s="79"/>
      <c r="AN33" s="79"/>
    </row>
    <row r="34" spans="1:40" x14ac:dyDescent="0.2">
      <c r="B34" s="64" t="s">
        <v>23</v>
      </c>
      <c r="O34" s="104">
        <f t="shared" si="5"/>
        <v>0</v>
      </c>
      <c r="P34" s="60"/>
      <c r="AC34" s="104">
        <f t="shared" si="6"/>
        <v>0</v>
      </c>
      <c r="AD34" s="76">
        <f t="shared" si="7"/>
        <v>0</v>
      </c>
      <c r="AE34" s="79"/>
      <c r="AF34" s="79"/>
      <c r="AG34" s="79"/>
      <c r="AH34" s="79"/>
      <c r="AI34" s="79"/>
      <c r="AJ34" s="79"/>
      <c r="AK34" s="79"/>
      <c r="AL34" s="79"/>
      <c r="AM34" s="79"/>
      <c r="AN34" s="79"/>
    </row>
    <row r="35" spans="1:40" x14ac:dyDescent="0.2">
      <c r="B35" s="64" t="s">
        <v>25</v>
      </c>
      <c r="O35" s="104">
        <f t="shared" si="5"/>
        <v>0</v>
      </c>
      <c r="P35" s="60"/>
      <c r="AC35" s="104">
        <f t="shared" si="6"/>
        <v>0</v>
      </c>
      <c r="AD35" s="76">
        <f t="shared" si="7"/>
        <v>0</v>
      </c>
      <c r="AE35" s="79"/>
      <c r="AF35" s="79"/>
      <c r="AG35" s="79"/>
      <c r="AH35" s="79"/>
      <c r="AI35" s="79"/>
      <c r="AJ35" s="79"/>
      <c r="AK35" s="79"/>
      <c r="AL35" s="79"/>
      <c r="AM35" s="79"/>
      <c r="AN35" s="79"/>
    </row>
    <row r="36" spans="1:40" x14ac:dyDescent="0.2">
      <c r="B36" s="64" t="s">
        <v>24</v>
      </c>
      <c r="O36" s="104">
        <f t="shared" si="5"/>
        <v>0</v>
      </c>
      <c r="P36" s="60"/>
      <c r="AC36" s="104">
        <f t="shared" si="6"/>
        <v>0</v>
      </c>
      <c r="AD36" s="76">
        <f t="shared" si="7"/>
        <v>0</v>
      </c>
      <c r="AE36" s="79"/>
      <c r="AF36" s="79"/>
      <c r="AG36" s="79"/>
      <c r="AH36" s="79"/>
      <c r="AI36" s="79"/>
      <c r="AJ36" s="79"/>
      <c r="AK36" s="79"/>
      <c r="AL36" s="79"/>
      <c r="AM36" s="79"/>
      <c r="AN36" s="79"/>
    </row>
    <row r="37" spans="1:40" x14ac:dyDescent="0.2">
      <c r="B37" s="64" t="s">
        <v>26</v>
      </c>
      <c r="O37" s="104">
        <f t="shared" si="5"/>
        <v>0</v>
      </c>
      <c r="P37" s="60"/>
      <c r="AC37" s="104">
        <f t="shared" si="6"/>
        <v>0</v>
      </c>
      <c r="AD37" s="76">
        <f t="shared" si="7"/>
        <v>0</v>
      </c>
      <c r="AE37" s="79"/>
      <c r="AF37" s="79"/>
      <c r="AG37" s="79"/>
      <c r="AH37" s="79"/>
      <c r="AI37" s="79"/>
      <c r="AJ37" s="79"/>
      <c r="AK37" s="79"/>
      <c r="AL37" s="79"/>
      <c r="AM37" s="79"/>
      <c r="AN37" s="79"/>
    </row>
    <row r="38" spans="1:40" x14ac:dyDescent="0.2">
      <c r="B38" s="64" t="s">
        <v>29</v>
      </c>
      <c r="O38" s="104">
        <f t="shared" si="5"/>
        <v>0</v>
      </c>
      <c r="P38" s="60"/>
      <c r="AC38" s="104">
        <f t="shared" si="6"/>
        <v>0</v>
      </c>
      <c r="AD38" s="76">
        <f t="shared" si="7"/>
        <v>0</v>
      </c>
      <c r="AE38" s="79"/>
      <c r="AF38" s="79"/>
      <c r="AG38" s="79"/>
      <c r="AH38" s="79"/>
      <c r="AI38" s="79"/>
      <c r="AJ38" s="79"/>
      <c r="AK38" s="79"/>
      <c r="AL38" s="79"/>
      <c r="AM38" s="79"/>
      <c r="AN38" s="79"/>
    </row>
    <row r="39" spans="1:40" x14ac:dyDescent="0.2">
      <c r="B39" s="64" t="s">
        <v>30</v>
      </c>
      <c r="O39" s="104">
        <f t="shared" si="5"/>
        <v>0</v>
      </c>
      <c r="P39" s="60"/>
      <c r="AC39" s="104">
        <f t="shared" si="6"/>
        <v>0</v>
      </c>
      <c r="AD39" s="76">
        <f t="shared" si="7"/>
        <v>0</v>
      </c>
      <c r="AE39" s="79"/>
      <c r="AF39" s="79"/>
      <c r="AG39" s="79"/>
      <c r="AH39" s="79"/>
      <c r="AI39" s="79"/>
      <c r="AJ39" s="79"/>
      <c r="AK39" s="79"/>
      <c r="AL39" s="79"/>
      <c r="AM39" s="79"/>
      <c r="AN39" s="79"/>
    </row>
    <row r="40" spans="1:40" x14ac:dyDescent="0.2">
      <c r="B40" s="64" t="s">
        <v>31</v>
      </c>
      <c r="O40" s="104">
        <f t="shared" si="5"/>
        <v>0</v>
      </c>
      <c r="P40" s="60"/>
      <c r="AC40" s="104">
        <f t="shared" si="6"/>
        <v>0</v>
      </c>
      <c r="AD40" s="76">
        <f t="shared" si="7"/>
        <v>0</v>
      </c>
      <c r="AE40" s="79"/>
      <c r="AF40" s="79"/>
      <c r="AG40" s="79"/>
      <c r="AH40" s="79"/>
      <c r="AI40" s="79"/>
      <c r="AJ40" s="79"/>
      <c r="AK40" s="79"/>
      <c r="AL40" s="79"/>
      <c r="AM40" s="79"/>
      <c r="AN40" s="79"/>
    </row>
    <row r="41" spans="1:40" x14ac:dyDescent="0.2">
      <c r="B41" s="64" t="s">
        <v>35</v>
      </c>
      <c r="O41" s="104">
        <f t="shared" si="5"/>
        <v>0</v>
      </c>
      <c r="P41" s="60"/>
      <c r="AC41" s="104">
        <f t="shared" si="6"/>
        <v>0</v>
      </c>
      <c r="AD41" s="76">
        <f t="shared" si="7"/>
        <v>0</v>
      </c>
      <c r="AE41" s="79"/>
      <c r="AF41" s="79"/>
      <c r="AG41" s="79"/>
      <c r="AH41" s="79"/>
      <c r="AI41" s="79"/>
      <c r="AJ41" s="79"/>
      <c r="AK41" s="79"/>
      <c r="AL41" s="79"/>
      <c r="AM41" s="79"/>
      <c r="AN41" s="79"/>
    </row>
    <row r="42" spans="1:40" x14ac:dyDescent="0.2">
      <c r="P42" s="60"/>
      <c r="AE42" s="79"/>
      <c r="AF42" s="79"/>
      <c r="AG42" s="79"/>
      <c r="AH42" s="79"/>
      <c r="AI42" s="79"/>
      <c r="AJ42" s="79"/>
      <c r="AK42" s="79"/>
      <c r="AL42" s="79"/>
      <c r="AM42" s="79"/>
      <c r="AN42" s="79"/>
    </row>
    <row r="43" spans="1:40" s="97" customFormat="1" ht="12" customHeight="1" x14ac:dyDescent="0.2">
      <c r="A43" s="89"/>
      <c r="B43" s="98" t="s">
        <v>73</v>
      </c>
      <c r="C43" s="91">
        <f t="shared" ref="C43:O43" si="8">SUM(C15:C41)</f>
        <v>0</v>
      </c>
      <c r="D43" s="91">
        <f t="shared" si="8"/>
        <v>0</v>
      </c>
      <c r="E43" s="91">
        <f t="shared" si="8"/>
        <v>0</v>
      </c>
      <c r="F43" s="91">
        <f t="shared" si="8"/>
        <v>0</v>
      </c>
      <c r="G43" s="91">
        <f t="shared" si="8"/>
        <v>0</v>
      </c>
      <c r="H43" s="91">
        <f t="shared" si="8"/>
        <v>0</v>
      </c>
      <c r="I43" s="91">
        <f t="shared" si="8"/>
        <v>0</v>
      </c>
      <c r="J43" s="91">
        <f t="shared" si="8"/>
        <v>0</v>
      </c>
      <c r="K43" s="91">
        <f t="shared" si="8"/>
        <v>0</v>
      </c>
      <c r="L43" s="91">
        <f t="shared" si="8"/>
        <v>0</v>
      </c>
      <c r="M43" s="91">
        <f t="shared" si="8"/>
        <v>0</v>
      </c>
      <c r="N43" s="91">
        <f t="shared" si="8"/>
        <v>0</v>
      </c>
      <c r="O43" s="91">
        <f t="shared" si="8"/>
        <v>0</v>
      </c>
      <c r="P43" s="93"/>
      <c r="Q43" s="91">
        <f t="shared" ref="Q43:AD43" si="9">SUM(Q18:Q41)</f>
        <v>0</v>
      </c>
      <c r="R43" s="91">
        <f t="shared" si="9"/>
        <v>0</v>
      </c>
      <c r="S43" s="91">
        <f t="shared" si="9"/>
        <v>0</v>
      </c>
      <c r="T43" s="91">
        <f t="shared" si="9"/>
        <v>0</v>
      </c>
      <c r="U43" s="91">
        <f t="shared" si="9"/>
        <v>0</v>
      </c>
      <c r="V43" s="91">
        <f t="shared" si="9"/>
        <v>0</v>
      </c>
      <c r="W43" s="91">
        <f t="shared" si="9"/>
        <v>0</v>
      </c>
      <c r="X43" s="91">
        <f t="shared" si="9"/>
        <v>0</v>
      </c>
      <c r="Y43" s="91">
        <f t="shared" si="9"/>
        <v>0</v>
      </c>
      <c r="Z43" s="91">
        <f t="shared" si="9"/>
        <v>0</v>
      </c>
      <c r="AA43" s="91">
        <f t="shared" si="9"/>
        <v>0</v>
      </c>
      <c r="AB43" s="91">
        <f t="shared" si="9"/>
        <v>0</v>
      </c>
      <c r="AC43" s="91">
        <f t="shared" si="9"/>
        <v>0</v>
      </c>
      <c r="AD43" s="91">
        <f t="shared" si="9"/>
        <v>0</v>
      </c>
      <c r="AE43" s="94"/>
      <c r="AF43" s="94"/>
      <c r="AG43" s="94"/>
      <c r="AH43" s="94"/>
      <c r="AI43" s="94"/>
      <c r="AJ43" s="95"/>
      <c r="AK43" s="96"/>
      <c r="AL43" s="96"/>
      <c r="AM43" s="96"/>
      <c r="AN43" s="96"/>
    </row>
    <row r="44" spans="1:40" s="103" customFormat="1" ht="13.5" thickBot="1" x14ac:dyDescent="0.25">
      <c r="A44" s="99"/>
      <c r="B44" s="99" t="s">
        <v>74</v>
      </c>
      <c r="C44" s="100">
        <f t="shared" ref="C44:O44" si="10">C14-C43</f>
        <v>0</v>
      </c>
      <c r="D44" s="100">
        <f t="shared" si="10"/>
        <v>0</v>
      </c>
      <c r="E44" s="100">
        <f t="shared" si="10"/>
        <v>0</v>
      </c>
      <c r="F44" s="100">
        <f t="shared" si="10"/>
        <v>0</v>
      </c>
      <c r="G44" s="100">
        <f t="shared" si="10"/>
        <v>0</v>
      </c>
      <c r="H44" s="100">
        <f t="shared" si="10"/>
        <v>0</v>
      </c>
      <c r="I44" s="100">
        <f t="shared" si="10"/>
        <v>0</v>
      </c>
      <c r="J44" s="100">
        <f t="shared" si="10"/>
        <v>0</v>
      </c>
      <c r="K44" s="100">
        <f t="shared" si="10"/>
        <v>0</v>
      </c>
      <c r="L44" s="100">
        <f t="shared" si="10"/>
        <v>0</v>
      </c>
      <c r="M44" s="100">
        <f t="shared" si="10"/>
        <v>0</v>
      </c>
      <c r="N44" s="100">
        <f t="shared" si="10"/>
        <v>0</v>
      </c>
      <c r="O44" s="100">
        <f t="shared" si="10"/>
        <v>0</v>
      </c>
      <c r="P44" s="101"/>
      <c r="Q44" s="100">
        <f t="shared" ref="Q44:AD44" si="11">Q14-Q43</f>
        <v>0</v>
      </c>
      <c r="R44" s="100">
        <f t="shared" si="11"/>
        <v>0</v>
      </c>
      <c r="S44" s="100">
        <f t="shared" si="11"/>
        <v>0</v>
      </c>
      <c r="T44" s="100">
        <f t="shared" si="11"/>
        <v>0</v>
      </c>
      <c r="U44" s="100">
        <f t="shared" si="11"/>
        <v>0</v>
      </c>
      <c r="V44" s="100">
        <f t="shared" si="11"/>
        <v>0</v>
      </c>
      <c r="W44" s="100">
        <f t="shared" si="11"/>
        <v>0</v>
      </c>
      <c r="X44" s="100">
        <f t="shared" si="11"/>
        <v>0</v>
      </c>
      <c r="Y44" s="100">
        <f t="shared" si="11"/>
        <v>0</v>
      </c>
      <c r="Z44" s="100">
        <f t="shared" si="11"/>
        <v>0</v>
      </c>
      <c r="AA44" s="100">
        <f t="shared" si="11"/>
        <v>0</v>
      </c>
      <c r="AB44" s="100">
        <f t="shared" si="11"/>
        <v>0</v>
      </c>
      <c r="AC44" s="100">
        <f t="shared" si="11"/>
        <v>0</v>
      </c>
      <c r="AD44" s="100">
        <f t="shared" si="11"/>
        <v>0</v>
      </c>
      <c r="AE44" s="94"/>
      <c r="AF44" s="94"/>
      <c r="AG44" s="94"/>
      <c r="AH44" s="94"/>
      <c r="AI44" s="94"/>
      <c r="AJ44" s="102"/>
      <c r="AK44" s="96"/>
      <c r="AL44" s="96"/>
      <c r="AM44" s="96"/>
      <c r="AN44" s="96"/>
    </row>
    <row r="45" spans="1:40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Budget</vt:lpstr>
      <vt:lpstr>Cashflow Projection</vt:lpstr>
      <vt:lpstr>Budget Monthly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Jacinta Houston</dc:creator>
  <cp:lastModifiedBy>Jacinta Houston</cp:lastModifiedBy>
  <dcterms:created xsi:type="dcterms:W3CDTF">2021-03-24T03:06:33Z</dcterms:created>
  <dcterms:modified xsi:type="dcterms:W3CDTF">2021-03-29T02:35:52Z</dcterms:modified>
</cp:coreProperties>
</file>